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120" windowHeight="8385" activeTab="0"/>
  </bookViews>
  <sheets>
    <sheet name="Deviation Request" sheetId="1" r:id="rId1"/>
    <sheet name="Decision Matrix" sheetId="2" r:id="rId2"/>
    <sheet name="Documentation" sheetId="3" r:id="rId3"/>
    <sheet name="Ablauf" sheetId="4" r:id="rId4"/>
    <sheet name="Flow chart" sheetId="5" r:id="rId5"/>
    <sheet name="Hilfe_Help" sheetId="6" state="hidden" r:id="rId6"/>
    <sheet name="Tabelle1" sheetId="7" state="hidden" r:id="rId7"/>
  </sheets>
  <definedNames>
    <definedName name="_xlnm.Print_Area" localSheetId="1">'Decision Matrix'!$A$1:$L$60</definedName>
    <definedName name="_xlnm.Print_Area" localSheetId="0">'Deviation Request'!$A$1:$H$61</definedName>
    <definedName name="_xlnm.Print_Area" localSheetId="2">'Documentation'!$A$1:$L$61</definedName>
    <definedName name="GB" localSheetId="2">'Documentation'!#REF!</definedName>
    <definedName name="GB">'Decision Matrix'!$R$18:$S$34</definedName>
    <definedName name="Kontrollkästchen1" localSheetId="0">'Deviation Request'!$B$44</definedName>
    <definedName name="Kontrollkästchen2" localSheetId="0">'Deviation Request'!$E$44</definedName>
    <definedName name="Schweregrad">'Decision Matrix'!$Z$18:$AA$27</definedName>
    <definedName name="SQE" localSheetId="2">'Documentation'!#REF!</definedName>
    <definedName name="SQE">'Decision Matrix'!$X$18:$Y$34</definedName>
    <definedName name="SQE_Bereich" localSheetId="2">'Documentation'!#REF!</definedName>
    <definedName name="SQE_Bereich">'Decision Matrix'!$V$18:$W$29</definedName>
    <definedName name="Text1" localSheetId="0">'Deviation Request'!#REF!</definedName>
    <definedName name="Text10" localSheetId="0">'Deviation Request'!$B$15</definedName>
    <definedName name="Text11" localSheetId="0">'Deviation Request'!#REF!</definedName>
    <definedName name="Text12" localSheetId="0">'Deviation Request'!$B$22</definedName>
    <definedName name="Text13" localSheetId="0">'Deviation Request'!$B$24</definedName>
    <definedName name="Text14" localSheetId="0">'Deviation Request'!$B$29</definedName>
    <definedName name="Text15" localSheetId="0">'Deviation Request'!$B$31</definedName>
    <definedName name="Text16" localSheetId="0">'Deviation Request'!$B$33</definedName>
    <definedName name="Text17" localSheetId="0">'Deviation Request'!$B$38</definedName>
    <definedName name="Text18" localSheetId="0">'Deviation Request'!#REF!</definedName>
    <definedName name="Text19" localSheetId="0">'Deviation Request'!$E$52</definedName>
    <definedName name="Text20" localSheetId="0">'Deviation Request'!$B$52</definedName>
    <definedName name="Text23" localSheetId="0">'Deviation Request'!#REF!</definedName>
    <definedName name="Text3" localSheetId="0">'Deviation Request'!$E$9</definedName>
    <definedName name="Text4" localSheetId="0">'Deviation Request'!#REF!</definedName>
    <definedName name="Text5" localSheetId="0">'Deviation Request'!#REF!</definedName>
    <definedName name="Text6" localSheetId="0">'Deviation Request'!$F$8</definedName>
    <definedName name="Text7" localSheetId="0">'Deviation Request'!$B$11</definedName>
    <definedName name="Text8" localSheetId="0">'Deviation Request'!$B$13</definedName>
    <definedName name="Text9" localSheetId="0">'Deviation Request'!$E$15</definedName>
  </definedNames>
  <calcPr fullCalcOnLoad="1"/>
</workbook>
</file>

<file path=xl/sharedStrings.xml><?xml version="1.0" encoding="utf-8"?>
<sst xmlns="http://schemas.openxmlformats.org/spreadsheetml/2006/main" count="163" uniqueCount="136">
  <si>
    <t>Lieferant</t>
  </si>
  <si>
    <t>WIKA</t>
  </si>
  <si>
    <t>anzuzeigen.</t>
  </si>
  <si>
    <t>Die Abweicherlaubnis dient Lieferanten dazu, Fehler im Vorfeld einer Lieferung WIKA</t>
  </si>
  <si>
    <t>Der Lieferant muss die Daten bezüglich der Teile, des Fehlerbildes und der Massnahmen ausfüllen.</t>
  </si>
  <si>
    <t>WIKA intern läuft die Entscheidung ob die Abweicherlaubnis erteilt werden kann oder nicht,</t>
  </si>
  <si>
    <t>über die MGM.</t>
  </si>
  <si>
    <t>die Entscheidungsoption angekreuzt.</t>
  </si>
  <si>
    <t>Der MGM trägt die Teamentscheidung auf der Abweicherlaubnis ein und sendet diese an</t>
  </si>
  <si>
    <t>den Lieferanten zurück mit Kopie an den jeweiligen WEP-Bereich, TD-CP und TD-QT.</t>
  </si>
  <si>
    <t>Für weitere Fragen zu diesem Formblatt oder zu dem generellen Ablauf des Fehlerbehebungs-</t>
  </si>
  <si>
    <t>prozesses und der abweicherlaubnis wenden Sie sich bitte an Holger Wendel, TD-QT-L,</t>
  </si>
  <si>
    <t>Tel.: 9493, eMail: h.wendel@wika.de.</t>
  </si>
  <si>
    <t>Hinweise zur Nutzung des Formblattes Abweicherlaubnis</t>
  </si>
  <si>
    <t>Er speichert die Datei auf der H-Platte unter dem Ordner Reklamationswesen Lieferanten/Abweicherlaubnis/</t>
  </si>
  <si>
    <t>…. ab.</t>
  </si>
  <si>
    <t>Diese kontaktieren die Personen, welche an der Entscheidungsfindung beteiligt sind.</t>
  </si>
  <si>
    <t>Die Namen dieses Entscheidungsteams wird in der Tabelle Entscheidungsübersicht eingetragen,</t>
  </si>
  <si>
    <t>Hints for using the form Deviation Request</t>
  </si>
  <si>
    <t>of parts (or the requested time period) and the actions to be taken.</t>
  </si>
  <si>
    <t>The decision about the Deviation request will be organized by the Material Group Managers</t>
  </si>
  <si>
    <t>Der Q-Bereich des jeweiligen Geschäftsbereiches muss immer über die Abweicherlaubnis entscheiden.</t>
  </si>
  <si>
    <t>Die restlichen Abteilungen in der Entscheidungsmatrix können je nach Bedarf hinzugezogen werden.</t>
  </si>
  <si>
    <t>(for Global sourcing parts: TD-QT).</t>
  </si>
  <si>
    <t>Manager of the Business unit.</t>
  </si>
  <si>
    <t>He may contact other departements to suport the decision process. If so, the names of this persons</t>
  </si>
  <si>
    <t>will be fill in the decision matrix as well.</t>
  </si>
  <si>
    <t>designated location.</t>
  </si>
  <si>
    <t>The Material Group Manager sends the Deviation request to the supplier and stores the file on the</t>
  </si>
  <si>
    <t>Global sourcing parts: TD-QT send the Deviation request to the subsidiary, from where it is forwarded</t>
  </si>
  <si>
    <t>The purpose of the Deviation request is for suppliers to give notice about a certain deviaiotn, condition</t>
  </si>
  <si>
    <t>or failure at a shipment to WIKA.</t>
  </si>
  <si>
    <t>The Supplier is supposed to fill in all required data about the parts, the deviation, the affected amount</t>
  </si>
  <si>
    <t>The final decision about approval or refusal of the Deviation request is on the responsibility of the QA</t>
  </si>
  <si>
    <t>to the supplier. TD-QT store the file on the designated location.</t>
  </si>
  <si>
    <t>Mr Holger Wendel/TD-QT-L, phone: 0049 9372 / 132 - 9493, eMail: h.wende@wika.de</t>
  </si>
  <si>
    <t>For questions about this formsheet or the Deviation request procedure please contact</t>
  </si>
  <si>
    <t>Ablauf einer Abweicherlaubnis</t>
  </si>
  <si>
    <t>Lieferant stellt</t>
  </si>
  <si>
    <t>Abweichung fest</t>
  </si>
  <si>
    <t>Entscheidung über</t>
  </si>
  <si>
    <t>Abweicherlaubnis</t>
  </si>
  <si>
    <t>bei WIKA gesendet</t>
  </si>
  <si>
    <t>Es müssen sowohl der Fehlergrund, Sofortmaßnahmen</t>
  </si>
  <si>
    <t>WIKA interne</t>
  </si>
  <si>
    <t>ja</t>
  </si>
  <si>
    <t>Ware darf nicht</t>
  </si>
  <si>
    <t>gesendet werden.</t>
  </si>
  <si>
    <t>nein</t>
  </si>
  <si>
    <t>Wichtig: betreffende Transportbehälter mit</t>
  </si>
  <si>
    <t>der Abweicherlaubnis kennzeichnen.</t>
  </si>
  <si>
    <t>Wichtig: die Abweicherlaubnis ist ein Sonderfall und sollte</t>
  </si>
  <si>
    <t>Lieferant legt interne</t>
  </si>
  <si>
    <t>Maßnahmen fest</t>
  </si>
  <si>
    <t>erstellt Abweich-</t>
  </si>
  <si>
    <t>erlaubnis</t>
  </si>
  <si>
    <t>und dauerhafte Abstellmaßnahmen mit Terminen genannt werden!</t>
  </si>
  <si>
    <t>Wichtig: korrektes Ausfüllen der Abweicherlaubnis (alle Felder)!</t>
  </si>
  <si>
    <t>der Ware</t>
  </si>
  <si>
    <t>Lieferant informiert</t>
  </si>
  <si>
    <t>Abstellmaßnahmen.</t>
  </si>
  <si>
    <t>WIKA behält</t>
  </si>
  <si>
    <t>sich vor, die</t>
  </si>
  <si>
    <t>nächste Bestellung</t>
  </si>
  <si>
    <t>vorzuziehen.</t>
  </si>
  <si>
    <t>Ziel ist es, die Effektivität der Maßnahmen vor dem eigentlichen</t>
  </si>
  <si>
    <t>Liefertermin zu überprüfen.</t>
  </si>
  <si>
    <t>nur im äußersten Notfall (z.B. Versorgungsengpass) genutzt werden.</t>
  </si>
  <si>
    <t>Flow chart Deviation Request</t>
  </si>
  <si>
    <t>The purpose of a DR is to inform WIKA about a quality deviation with</t>
  </si>
  <si>
    <t>Important note: a Deviation Request (DR) is a kind of special approval</t>
  </si>
  <si>
    <t>Zweck der Abweicherlaubnis ist die fristgerechte Information über eine</t>
  </si>
  <si>
    <t>Abweichung an WIKA mit Nennung der ergriffenen Abstellmaßnahmen.</t>
  </si>
  <si>
    <t>Supplier</t>
  </si>
  <si>
    <t>a quality deviation</t>
  </si>
  <si>
    <t>Supplier defines</t>
  </si>
  <si>
    <t>corrective actions</t>
  </si>
  <si>
    <t>a clear statement about appropriate corrective measures.</t>
  </si>
  <si>
    <t>issues Deviation</t>
  </si>
  <si>
    <t>Request</t>
  </si>
  <si>
    <t>Important note: fill out all boxes correctly!</t>
  </si>
  <si>
    <t>Root cause, containment and long-term corrective actions</t>
  </si>
  <si>
    <t>must be stated with reasonable due dates.</t>
  </si>
  <si>
    <t>no</t>
  </si>
  <si>
    <t>be shipped to WIKA</t>
  </si>
  <si>
    <t>yes</t>
  </si>
  <si>
    <t>Part number</t>
  </si>
  <si>
    <t>Auslieferung</t>
  </si>
  <si>
    <t>Important note: please label all boxes with a copy</t>
  </si>
  <si>
    <t>Supplier informs</t>
  </si>
  <si>
    <t>successfully</t>
  </si>
  <si>
    <t>actions</t>
  </si>
  <si>
    <t>WIKA may</t>
  </si>
  <si>
    <t>shipment earlier</t>
  </si>
  <si>
    <t>of the approved Deviation Request.</t>
  </si>
  <si>
    <t>Supplier detects</t>
  </si>
  <si>
    <t>actions within the incoming inspection at WIKA.</t>
  </si>
  <si>
    <t>which should only be used in the event of any critical delivery situation.</t>
  </si>
  <si>
    <t>Supplier sends</t>
  </si>
  <si>
    <t xml:space="preserve">Deviation Request </t>
  </si>
  <si>
    <t>Goods can not</t>
  </si>
  <si>
    <t>WIKA decides if</t>
  </si>
  <si>
    <t>Deviation Request</t>
  </si>
  <si>
    <t>is acceptable</t>
  </si>
  <si>
    <t>Ship goods accepted</t>
  </si>
  <si>
    <t xml:space="preserve">under deviation </t>
  </si>
  <si>
    <t>completing corrective</t>
  </si>
  <si>
    <t>request the next</t>
  </si>
  <si>
    <t>The purpose of an earlier receipt is to verify the corrective</t>
  </si>
  <si>
    <t>eMail:</t>
  </si>
  <si>
    <t xml:space="preserve"> to the Supplier</t>
  </si>
  <si>
    <t>Supplier Quality</t>
  </si>
  <si>
    <t>Quality Engineer</t>
  </si>
  <si>
    <t>Engineer after</t>
  </si>
  <si>
    <t>Lieferantenentwicklung</t>
  </si>
  <si>
    <t>wird an QM</t>
  </si>
  <si>
    <t>(QS, SLE, LB)</t>
  </si>
  <si>
    <t>Name</t>
  </si>
  <si>
    <t>SQE</t>
  </si>
  <si>
    <t>Ax-Q-Modul.</t>
  </si>
  <si>
    <t>Vermerk im</t>
  </si>
  <si>
    <t>über erfolgreichen</t>
  </si>
  <si>
    <t>Abschluß seiner</t>
  </si>
  <si>
    <t>is marked in Ax</t>
  </si>
  <si>
    <t>Q-module.</t>
  </si>
  <si>
    <r>
      <t>Wird von WIKA ausgefüllt /</t>
    </r>
    <r>
      <rPr>
        <b/>
        <i/>
        <sz val="8"/>
        <rFont val="Arial"/>
        <family val="2"/>
      </rPr>
      <t xml:space="preserve"> Filled in by WIKA</t>
    </r>
  </si>
  <si>
    <t>Team WIKA:</t>
  </si>
  <si>
    <r>
      <t xml:space="preserve">Bemerkungen/Massnahmen / </t>
    </r>
    <r>
      <rPr>
        <i/>
        <sz val="10"/>
        <rFont val="Arial"/>
        <family val="2"/>
      </rPr>
      <t>Comments/Countermeasures:</t>
    </r>
  </si>
  <si>
    <r>
      <t xml:space="preserve">SQE schickt das Formular an GB-QS und Konstruktion. GB-QS führt es einer Entscheidung zu und bezieht in Abhängigkeit des Einzelfalles alle oder teilweise die anderen Fachbereiche in den Entscheidungsprozess mit ein.
</t>
    </r>
    <r>
      <rPr>
        <i/>
        <sz val="10"/>
        <rFont val="Arial"/>
        <family val="2"/>
      </rPr>
      <t>SQE sends the form to Production Quality and Design Dept.. Production Quality leads it to a decision and involves other department in the decision-making process if neccessary .</t>
    </r>
  </si>
  <si>
    <t>low</t>
  </si>
  <si>
    <t>medium</t>
  </si>
  <si>
    <t>high</t>
  </si>
  <si>
    <t>critical</t>
  </si>
  <si>
    <t>Schweregrad</t>
  </si>
  <si>
    <r>
      <t>WIKA Verteiler:</t>
    </r>
    <r>
      <rPr>
        <sz val="8"/>
        <rFont val="Arial"/>
        <family val="2"/>
      </rPr>
      <t xml:space="preserve"> Lead Buyer, Supplier Lead Engineer, WEP, QM, Logistics</t>
    </r>
  </si>
  <si>
    <t>4. Lead Buyer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</si>
</sst>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809]dd\ mmmm\ yyyy;@"/>
    <numFmt numFmtId="178" formatCode="[$-409]mmmm\ d\,\ yyyy;@"/>
    <numFmt numFmtId="179" formatCode="mmm/dd/yyyy"/>
    <numFmt numFmtId="180" formatCode="mm/dd/yy;@"/>
  </numFmts>
  <fonts count="71">
    <font>
      <sz val="10"/>
      <name val="Arial"/>
      <family val="0"/>
    </font>
    <font>
      <sz val="10"/>
      <name val="Times New Roman"/>
      <family val="1"/>
    </font>
    <font>
      <b/>
      <sz val="11"/>
      <name val="Arial"/>
      <family val="2"/>
    </font>
    <font>
      <sz val="8"/>
      <name val="Arial"/>
      <family val="2"/>
    </font>
    <font>
      <b/>
      <sz val="10"/>
      <name val="Arial"/>
      <family val="2"/>
    </font>
    <font>
      <b/>
      <sz val="14"/>
      <name val="Arial"/>
      <family val="2"/>
    </font>
    <font>
      <b/>
      <sz val="8"/>
      <name val="Arial"/>
      <family val="2"/>
    </font>
    <font>
      <b/>
      <u val="single"/>
      <sz val="12"/>
      <name val="Arial"/>
      <family val="2"/>
    </font>
    <font>
      <b/>
      <sz val="12"/>
      <name val="Arial"/>
      <family val="2"/>
    </font>
    <font>
      <b/>
      <u val="single"/>
      <sz val="10"/>
      <name val="Arial"/>
      <family val="2"/>
    </font>
    <font>
      <sz val="6"/>
      <name val="Arial"/>
      <family val="2"/>
    </font>
    <font>
      <u val="single"/>
      <sz val="10"/>
      <color indexed="12"/>
      <name val="Arial"/>
      <family val="2"/>
    </font>
    <font>
      <u val="single"/>
      <sz val="10"/>
      <color indexed="36"/>
      <name val="Arial"/>
      <family val="2"/>
    </font>
    <font>
      <sz val="10"/>
      <color indexed="10"/>
      <name val="Arial"/>
      <family val="2"/>
    </font>
    <font>
      <b/>
      <sz val="9"/>
      <name val="Arial"/>
      <family val="2"/>
    </font>
    <font>
      <sz val="10"/>
      <color indexed="12"/>
      <name val="Arial"/>
      <family val="2"/>
    </font>
    <font>
      <b/>
      <sz val="10"/>
      <color indexed="12"/>
      <name val="Arial"/>
      <family val="2"/>
    </font>
    <font>
      <b/>
      <sz val="12"/>
      <color indexed="12"/>
      <name val="Arial"/>
      <family val="2"/>
    </font>
    <font>
      <b/>
      <sz val="10"/>
      <color indexed="10"/>
      <name val="Arial"/>
      <family val="2"/>
    </font>
    <font>
      <b/>
      <sz val="20"/>
      <name val="Arial"/>
      <family val="2"/>
    </font>
    <font>
      <b/>
      <sz val="12"/>
      <color indexed="10"/>
      <name val="Arial"/>
      <family val="2"/>
    </font>
    <font>
      <i/>
      <sz val="10"/>
      <name val="Arial"/>
      <family val="2"/>
    </font>
    <font>
      <b/>
      <i/>
      <sz val="8"/>
      <name val="Arial"/>
      <family val="2"/>
    </font>
    <font>
      <sz val="8"/>
      <name val="Tahoma"/>
      <family val="2"/>
    </font>
    <font>
      <sz val="9"/>
      <name val="Arial"/>
      <family val="2"/>
    </font>
    <font>
      <sz val="14"/>
      <name val="Arial"/>
      <family val="2"/>
    </font>
    <font>
      <i/>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7"/>
      <name val="Arial"/>
      <family val="2"/>
    </font>
    <font>
      <sz val="14"/>
      <color indexed="9"/>
      <name val="Arial"/>
      <family val="2"/>
    </font>
    <font>
      <b/>
      <sz val="14"/>
      <color indexed="9"/>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10"/>
      <color rgb="FF00B050"/>
      <name val="Arial"/>
      <family val="2"/>
    </font>
    <font>
      <b/>
      <sz val="10"/>
      <color rgb="FF0000FF"/>
      <name val="Arial"/>
      <family val="2"/>
    </font>
    <font>
      <sz val="14"/>
      <color theme="0"/>
      <name val="Arial"/>
      <family val="2"/>
    </font>
    <font>
      <b/>
      <sz val="14"/>
      <color theme="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gradientFill degree="90">
        <stop position="0">
          <color theme="3" tint="0.40000998973846436"/>
        </stop>
        <stop position="1">
          <color rgb="FF002060"/>
        </stop>
      </gradientFill>
    </fill>
    <fill>
      <patternFill patternType="solid">
        <fgColor rgb="FFFFFF00"/>
        <bgColor indexed="64"/>
      </patternFill>
    </fill>
    <fill>
      <gradientFill degree="90">
        <stop position="0">
          <color theme="3" tint="0.5999900102615356"/>
        </stop>
        <stop position="1">
          <color theme="3" tint="-0.2509700059890747"/>
        </stop>
      </gradient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style="mediu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color indexed="63"/>
      </top>
      <bottom style="hair"/>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medium"/>
      <right style="medium"/>
      <top>
        <color indexed="63"/>
      </top>
      <bottom>
        <color indexed="63"/>
      </bottom>
    </border>
    <border>
      <left style="medium"/>
      <right style="medium"/>
      <top>
        <color indexed="63"/>
      </top>
      <bottom style="thick"/>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ck"/>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2"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38">
    <xf numFmtId="0" fontId="0" fillId="0" borderId="0" xfId="0" applyAlignment="1">
      <alignment/>
    </xf>
    <xf numFmtId="0" fontId="0" fillId="0" borderId="0" xfId="0" applyBorder="1" applyAlignment="1">
      <alignment/>
    </xf>
    <xf numFmtId="0" fontId="4" fillId="0" borderId="0" xfId="0" applyFont="1" applyAlignment="1">
      <alignment/>
    </xf>
    <xf numFmtId="0" fontId="11" fillId="0" borderId="0" xfId="48" applyAlignment="1" applyProtection="1">
      <alignment/>
      <protection/>
    </xf>
    <xf numFmtId="0" fontId="8" fillId="0" borderId="0" xfId="0" applyFont="1" applyAlignment="1">
      <alignment/>
    </xf>
    <xf numFmtId="0" fontId="4" fillId="0" borderId="10" xfId="0" applyFont="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0" fillId="0" borderId="11" xfId="0" applyFont="1" applyBorder="1" applyAlignment="1" applyProtection="1">
      <alignment/>
      <protection locked="0"/>
    </xf>
    <xf numFmtId="0" fontId="0" fillId="0" borderId="0" xfId="0" applyFill="1" applyAlignment="1">
      <alignment/>
    </xf>
    <xf numFmtId="0" fontId="19"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1" xfId="0" applyFill="1" applyBorder="1" applyAlignment="1">
      <alignment/>
    </xf>
    <xf numFmtId="0" fontId="0" fillId="33" borderId="16" xfId="0" applyFill="1" applyBorder="1" applyAlignment="1">
      <alignment/>
    </xf>
    <xf numFmtId="0" fontId="18" fillId="33" borderId="0" xfId="0" applyFont="1" applyFill="1" applyAlignment="1">
      <alignment/>
    </xf>
    <xf numFmtId="0" fontId="0" fillId="33" borderId="0" xfId="0" applyFill="1" applyAlignment="1">
      <alignment horizontal="center"/>
    </xf>
    <xf numFmtId="0" fontId="0" fillId="33" borderId="17"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Alignment="1">
      <alignment/>
    </xf>
    <xf numFmtId="0" fontId="0" fillId="33" borderId="21" xfId="0" applyFill="1" applyBorder="1" applyAlignment="1">
      <alignment/>
    </xf>
    <xf numFmtId="0" fontId="65" fillId="0" borderId="10" xfId="0" applyFont="1" applyBorder="1" applyAlignment="1" applyProtection="1">
      <alignment horizontal="center" vertical="center"/>
      <protection locked="0"/>
    </xf>
    <xf numFmtId="0" fontId="65" fillId="0" borderId="10" xfId="0" applyFont="1" applyFill="1" applyBorder="1" applyAlignment="1" applyProtection="1">
      <alignment horizontal="center" vertical="center"/>
      <protection locked="0"/>
    </xf>
    <xf numFmtId="0" fontId="66" fillId="0" borderId="10" xfId="0" applyFont="1" applyFill="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11" fillId="2" borderId="22" xfId="48" applyFill="1" applyBorder="1" applyAlignment="1" applyProtection="1">
      <alignment vertical="center" wrapText="1"/>
      <protection locked="0"/>
    </xf>
    <xf numFmtId="0" fontId="67" fillId="2" borderId="22" xfId="0" applyFont="1" applyFill="1" applyBorder="1" applyAlignment="1" applyProtection="1">
      <alignment vertical="center" wrapText="1"/>
      <protection locked="0"/>
    </xf>
    <xf numFmtId="0" fontId="0" fillId="0" borderId="0" xfId="0" applyAlignment="1" applyProtection="1">
      <alignment/>
      <protection/>
    </xf>
    <xf numFmtId="0" fontId="68" fillId="0" borderId="0" xfId="0" applyFont="1" applyFill="1" applyAlignment="1" applyProtection="1">
      <alignment vertical="center" wrapText="1"/>
      <protection/>
    </xf>
    <xf numFmtId="0" fontId="0" fillId="0" borderId="0" xfId="0" applyAlignment="1" applyProtection="1">
      <alignment horizontal="left" vertical="top" wrapText="1"/>
      <protection/>
    </xf>
    <xf numFmtId="0" fontId="4" fillId="0" borderId="23" xfId="0" applyFont="1" applyFill="1" applyBorder="1" applyAlignment="1" applyProtection="1">
      <alignment horizontal="left" vertical="top" wrapText="1"/>
      <protection/>
    </xf>
    <xf numFmtId="0" fontId="1" fillId="0" borderId="24" xfId="0" applyFont="1" applyBorder="1" applyAlignment="1" applyProtection="1">
      <alignment wrapText="1"/>
      <protection/>
    </xf>
    <xf numFmtId="0" fontId="1" fillId="0" borderId="0" xfId="0" applyFont="1" applyBorder="1" applyAlignment="1" applyProtection="1">
      <alignment wrapText="1"/>
      <protection/>
    </xf>
    <xf numFmtId="0" fontId="1" fillId="0" borderId="25" xfId="0" applyFont="1" applyBorder="1" applyAlignment="1" applyProtection="1">
      <alignment wrapText="1"/>
      <protection/>
    </xf>
    <xf numFmtId="0" fontId="7" fillId="0" borderId="24" xfId="0"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25" xfId="0" applyBorder="1" applyAlignment="1" applyProtection="1">
      <alignment/>
      <protection/>
    </xf>
    <xf numFmtId="0" fontId="0" fillId="0" borderId="24" xfId="0" applyFont="1" applyBorder="1" applyAlignment="1" applyProtection="1">
      <alignment/>
      <protection/>
    </xf>
    <xf numFmtId="0" fontId="0" fillId="0" borderId="0" xfId="0" applyFont="1" applyBorder="1" applyAlignment="1" applyProtection="1">
      <alignment/>
      <protection/>
    </xf>
    <xf numFmtId="0" fontId="2"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center" vertical="center"/>
      <protection/>
    </xf>
    <xf numFmtId="0" fontId="2" fillId="0" borderId="24" xfId="0" applyFont="1" applyFill="1" applyBorder="1" applyAlignment="1" applyProtection="1">
      <alignment/>
      <protection/>
    </xf>
    <xf numFmtId="0" fontId="2" fillId="0" borderId="0" xfId="0" applyFont="1" applyFill="1" applyBorder="1" applyAlignment="1" applyProtection="1">
      <alignment horizontal="left"/>
      <protection/>
    </xf>
    <xf numFmtId="0" fontId="15" fillId="0" borderId="26" xfId="0" applyFont="1" applyBorder="1" applyAlignment="1" applyProtection="1">
      <alignment/>
      <protection/>
    </xf>
    <xf numFmtId="0" fontId="14" fillId="0" borderId="24" xfId="0" applyFont="1" applyFill="1" applyBorder="1" applyAlignment="1" applyProtection="1">
      <alignment horizontal="right"/>
      <protection/>
    </xf>
    <xf numFmtId="0" fontId="14"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15" fillId="0" borderId="25" xfId="0" applyFont="1" applyBorder="1" applyAlignment="1" applyProtection="1">
      <alignment/>
      <protection/>
    </xf>
    <xf numFmtId="0" fontId="4" fillId="0" borderId="0" xfId="0" applyFont="1" applyFill="1" applyBorder="1" applyAlignment="1" applyProtection="1">
      <alignment horizontal="left"/>
      <protection/>
    </xf>
    <xf numFmtId="0" fontId="15" fillId="0" borderId="24" xfId="0" applyFont="1" applyBorder="1" applyAlignment="1" applyProtection="1">
      <alignment horizontal="center"/>
      <protection/>
    </xf>
    <xf numFmtId="14" fontId="15" fillId="0" borderId="0" xfId="0" applyNumberFormat="1" applyFont="1" applyBorder="1" applyAlignment="1" applyProtection="1">
      <alignment horizontal="center"/>
      <protection/>
    </xf>
    <xf numFmtId="0" fontId="0" fillId="0" borderId="24" xfId="0" applyFont="1" applyBorder="1" applyAlignment="1" applyProtection="1">
      <alignment/>
      <protection/>
    </xf>
    <xf numFmtId="0" fontId="0" fillId="0" borderId="0" xfId="0" applyFont="1" applyBorder="1" applyAlignment="1" applyProtection="1">
      <alignment horizontal="center"/>
      <protection/>
    </xf>
    <xf numFmtId="0" fontId="0" fillId="0" borderId="24" xfId="0" applyFont="1" applyBorder="1" applyAlignment="1" applyProtection="1">
      <alignment horizontal="center"/>
      <protection/>
    </xf>
    <xf numFmtId="0" fontId="6" fillId="0" borderId="0" xfId="0"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9" fillId="0" borderId="0" xfId="0" applyFont="1" applyBorder="1" applyAlignment="1" applyProtection="1">
      <alignment/>
      <protection/>
    </xf>
    <xf numFmtId="0" fontId="6" fillId="34" borderId="12" xfId="0" applyFont="1" applyFill="1" applyBorder="1" applyAlignment="1" applyProtection="1">
      <alignment/>
      <protection/>
    </xf>
    <xf numFmtId="0" fontId="0" fillId="34" borderId="14" xfId="0" applyFill="1" applyBorder="1" applyAlignment="1" applyProtection="1">
      <alignment/>
      <protection/>
    </xf>
    <xf numFmtId="0" fontId="0" fillId="34" borderId="21" xfId="0"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horizontal="center" vertical="top"/>
      <protection/>
    </xf>
    <xf numFmtId="0" fontId="10" fillId="0" borderId="0" xfId="0" applyFont="1" applyFill="1" applyBorder="1" applyAlignment="1" applyProtection="1">
      <alignment/>
      <protection/>
    </xf>
    <xf numFmtId="0" fontId="13"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4" fillId="0" borderId="0" xfId="0" applyFont="1" applyBorder="1" applyAlignment="1" applyProtection="1">
      <alignment/>
      <protection/>
    </xf>
    <xf numFmtId="0" fontId="10" fillId="0" borderId="0" xfId="0" applyFont="1" applyBorder="1" applyAlignment="1" applyProtection="1">
      <alignment horizontal="center" vertical="top"/>
      <protection/>
    </xf>
    <xf numFmtId="0" fontId="10" fillId="0" borderId="0" xfId="0" applyFont="1" applyBorder="1" applyAlignment="1" applyProtection="1">
      <alignment/>
      <protection/>
    </xf>
    <xf numFmtId="0" fontId="0" fillId="0" borderId="0" xfId="0" applyFont="1" applyAlignment="1" applyProtection="1">
      <alignment/>
      <protection/>
    </xf>
    <xf numFmtId="0" fontId="0" fillId="0" borderId="27" xfId="0" applyBorder="1" applyAlignment="1" applyProtection="1">
      <alignment/>
      <protection/>
    </xf>
    <xf numFmtId="179" fontId="0" fillId="0" borderId="0" xfId="0" applyNumberFormat="1" applyBorder="1" applyAlignment="1" applyProtection="1">
      <alignment/>
      <protection/>
    </xf>
    <xf numFmtId="0" fontId="14" fillId="0" borderId="24"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vertical="center"/>
    </xf>
    <xf numFmtId="0" fontId="24" fillId="0" borderId="0" xfId="0" applyFont="1" applyAlignment="1" applyProtection="1">
      <alignment vertical="center"/>
      <protection/>
    </xf>
    <xf numFmtId="0" fontId="2" fillId="0" borderId="24" xfId="0" applyFont="1" applyFill="1" applyBorder="1" applyAlignment="1" applyProtection="1">
      <alignment horizontal="right" vertical="center"/>
      <protection/>
    </xf>
    <xf numFmtId="0" fontId="69" fillId="0" borderId="0" xfId="0" applyFont="1" applyFill="1" applyAlignment="1" applyProtection="1">
      <alignment vertical="center"/>
      <protection/>
    </xf>
    <xf numFmtId="0" fontId="0" fillId="0" borderId="0" xfId="0" applyFont="1" applyAlignment="1" applyProtection="1">
      <alignment/>
      <protection/>
    </xf>
    <xf numFmtId="0" fontId="0" fillId="0" borderId="27" xfId="0" applyFont="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25" fillId="0" borderId="0" xfId="0" applyFont="1" applyFill="1" applyAlignment="1" applyProtection="1">
      <alignment vertical="center" wrapText="1"/>
      <protection locked="0"/>
    </xf>
    <xf numFmtId="0" fontId="4" fillId="0" borderId="0" xfId="0" applyFont="1" applyFill="1" applyBorder="1" applyAlignment="1" applyProtection="1">
      <alignment/>
      <protection locked="0"/>
    </xf>
    <xf numFmtId="0" fontId="0" fillId="0" borderId="21" xfId="0" applyFill="1" applyBorder="1" applyAlignment="1" applyProtection="1">
      <alignment/>
      <protection/>
    </xf>
    <xf numFmtId="0" fontId="14" fillId="0" borderId="0" xfId="0" applyFont="1" applyFill="1" applyBorder="1" applyAlignment="1" applyProtection="1">
      <alignment/>
      <protection/>
    </xf>
    <xf numFmtId="0" fontId="0" fillId="0" borderId="13" xfId="0" applyFont="1" applyBorder="1" applyAlignment="1" applyProtection="1">
      <alignment horizontal="center"/>
      <protection/>
    </xf>
    <xf numFmtId="0" fontId="15" fillId="2" borderId="28"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2" fillId="35" borderId="29" xfId="0" applyFont="1" applyFill="1" applyBorder="1" applyAlignment="1" applyProtection="1">
      <alignment horizontal="center" vertical="center"/>
      <protection/>
    </xf>
    <xf numFmtId="0" fontId="2" fillId="35" borderId="30"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4" fillId="0" borderId="24"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25" xfId="0" applyFont="1" applyFill="1" applyBorder="1" applyAlignment="1" applyProtection="1">
      <alignment vertical="top" wrapText="1"/>
      <protection/>
    </xf>
    <xf numFmtId="0" fontId="4" fillId="0" borderId="24"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15" fillId="2" borderId="24"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34"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protection locked="0"/>
    </xf>
    <xf numFmtId="14" fontId="15" fillId="0" borderId="11" xfId="0" applyNumberFormat="1" applyFont="1" applyBorder="1" applyAlignment="1" applyProtection="1">
      <alignment horizontal="center"/>
      <protection locked="0"/>
    </xf>
    <xf numFmtId="0" fontId="0" fillId="0" borderId="24"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6" fillId="0" borderId="35" xfId="0" applyFont="1" applyBorder="1" applyAlignment="1" applyProtection="1">
      <alignment horizontal="center" vertical="center" textRotation="90"/>
      <protection/>
    </xf>
    <xf numFmtId="0" fontId="6" fillId="0" borderId="37" xfId="0" applyFont="1" applyBorder="1" applyAlignment="1" applyProtection="1">
      <alignment horizontal="center" vertical="center" textRotation="90"/>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14" fontId="70" fillId="2" borderId="24" xfId="0" applyNumberFormat="1" applyFont="1" applyFill="1" applyBorder="1" applyAlignment="1" applyProtection="1">
      <alignment horizontal="left" vertical="top" wrapText="1"/>
      <protection locked="0"/>
    </xf>
    <xf numFmtId="14" fontId="70" fillId="2" borderId="0" xfId="0" applyNumberFormat="1" applyFont="1" applyFill="1" applyBorder="1" applyAlignment="1" applyProtection="1">
      <alignment horizontal="left" vertical="top" wrapText="1"/>
      <protection locked="0"/>
    </xf>
    <xf numFmtId="0" fontId="70" fillId="2" borderId="0" xfId="0" applyFont="1" applyFill="1" applyBorder="1" applyAlignment="1" applyProtection="1">
      <alignment horizontal="left" vertical="top" wrapText="1"/>
      <protection locked="0"/>
    </xf>
    <xf numFmtId="0" fontId="70" fillId="2" borderId="25" xfId="0" applyFont="1" applyFill="1" applyBorder="1" applyAlignment="1" applyProtection="1">
      <alignment horizontal="left" vertical="top" wrapText="1"/>
      <protection locked="0"/>
    </xf>
    <xf numFmtId="0" fontId="70" fillId="2" borderId="17" xfId="0" applyFont="1" applyFill="1" applyBorder="1" applyAlignment="1" applyProtection="1">
      <alignment horizontal="center" vertical="center" wrapText="1"/>
      <protection locked="0"/>
    </xf>
    <xf numFmtId="0" fontId="70" fillId="2" borderId="0" xfId="0" applyFont="1" applyFill="1" applyBorder="1" applyAlignment="1" applyProtection="1">
      <alignment horizontal="center" vertical="center" wrapText="1"/>
      <protection locked="0"/>
    </xf>
    <xf numFmtId="0" fontId="70" fillId="2" borderId="25" xfId="0" applyFont="1" applyFill="1" applyBorder="1" applyAlignment="1" applyProtection="1">
      <alignment horizontal="center" vertical="center" wrapText="1"/>
      <protection locked="0"/>
    </xf>
    <xf numFmtId="0" fontId="70" fillId="2" borderId="15" xfId="0" applyFont="1" applyFill="1" applyBorder="1" applyAlignment="1" applyProtection="1">
      <alignment horizontal="center" vertical="center" wrapText="1"/>
      <protection locked="0"/>
    </xf>
    <xf numFmtId="0" fontId="70" fillId="2" borderId="11" xfId="0" applyFont="1" applyFill="1" applyBorder="1" applyAlignment="1" applyProtection="1">
      <alignment horizontal="center" vertical="center" wrapText="1"/>
      <protection locked="0"/>
    </xf>
    <xf numFmtId="0" fontId="70" fillId="2"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left" vertical="top" wrapText="1"/>
      <protection/>
    </xf>
    <xf numFmtId="0" fontId="4" fillId="0" borderId="25" xfId="0" applyFont="1" applyFill="1" applyBorder="1" applyAlignment="1" applyProtection="1">
      <alignment horizontal="left" vertical="top" wrapText="1"/>
      <protection/>
    </xf>
    <xf numFmtId="0" fontId="16" fillId="0" borderId="11" xfId="0" applyFont="1" applyFill="1" applyBorder="1" applyAlignment="1" applyProtection="1">
      <alignment horizontal="center" vertical="center"/>
      <protection locked="0"/>
    </xf>
    <xf numFmtId="0" fontId="14" fillId="0" borderId="24"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0" fontId="14" fillId="0" borderId="21" xfId="0" applyFont="1" applyFill="1" applyBorder="1" applyAlignment="1" applyProtection="1">
      <alignment horizontal="right" vertical="center"/>
      <protection/>
    </xf>
    <xf numFmtId="0" fontId="70" fillId="2" borderId="24" xfId="0" applyFont="1" applyFill="1" applyBorder="1" applyAlignment="1" applyProtection="1">
      <alignment horizontal="left" vertical="top" wrapText="1"/>
      <protection locked="0"/>
    </xf>
    <xf numFmtId="14" fontId="16" fillId="0" borderId="42" xfId="0" applyNumberFormat="1"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70" fillId="2" borderId="32" xfId="0" applyFont="1" applyFill="1" applyBorder="1" applyAlignment="1" applyProtection="1">
      <alignment horizontal="left" vertical="top" wrapText="1"/>
      <protection locked="0"/>
    </xf>
    <xf numFmtId="0" fontId="70" fillId="2" borderId="33" xfId="0" applyFont="1" applyFill="1" applyBorder="1" applyAlignment="1" applyProtection="1">
      <alignment horizontal="left" vertical="top" wrapText="1"/>
      <protection locked="0"/>
    </xf>
    <xf numFmtId="0" fontId="70" fillId="2" borderId="44" xfId="0" applyFont="1" applyFill="1" applyBorder="1" applyAlignment="1" applyProtection="1">
      <alignment horizontal="left" vertical="top" wrapText="1"/>
      <protection locked="0"/>
    </xf>
    <xf numFmtId="0" fontId="24" fillId="0" borderId="24" xfId="0" applyFont="1" applyFill="1" applyBorder="1" applyAlignment="1" applyProtection="1">
      <alignment horizontal="center"/>
      <protection/>
    </xf>
    <xf numFmtId="0" fontId="24" fillId="0" borderId="0" xfId="0" applyFont="1" applyFill="1" applyBorder="1" applyAlignment="1" applyProtection="1">
      <alignment horizontal="center"/>
      <protection/>
    </xf>
    <xf numFmtId="0" fontId="24" fillId="0" borderId="25" xfId="0" applyFont="1" applyFill="1" applyBorder="1" applyAlignment="1" applyProtection="1">
      <alignment horizontal="center"/>
      <protection/>
    </xf>
    <xf numFmtId="0" fontId="4" fillId="0" borderId="45" xfId="0" applyFont="1" applyFill="1" applyBorder="1" applyAlignment="1" applyProtection="1">
      <alignment horizontal="left" vertical="top" wrapText="1"/>
      <protection/>
    </xf>
    <xf numFmtId="0" fontId="4" fillId="0" borderId="46" xfId="0" applyFont="1" applyFill="1" applyBorder="1" applyAlignment="1" applyProtection="1">
      <alignment horizontal="left" vertical="top" wrapText="1"/>
      <protection/>
    </xf>
    <xf numFmtId="0" fontId="4" fillId="0" borderId="47" xfId="0" applyFont="1" applyFill="1" applyBorder="1" applyAlignment="1" applyProtection="1">
      <alignment horizontal="left" vertical="top" wrapText="1"/>
      <protection/>
    </xf>
    <xf numFmtId="0" fontId="67" fillId="2" borderId="28" xfId="0" applyFont="1" applyFill="1" applyBorder="1" applyAlignment="1" applyProtection="1">
      <alignment horizontal="center" vertical="top" wrapText="1"/>
      <protection locked="0"/>
    </xf>
    <xf numFmtId="0" fontId="67" fillId="2" borderId="11" xfId="0" applyFont="1" applyFill="1" applyBorder="1" applyAlignment="1" applyProtection="1">
      <alignment horizontal="center" vertical="top" wrapText="1"/>
      <protection locked="0"/>
    </xf>
    <xf numFmtId="0" fontId="67" fillId="2" borderId="16" xfId="0" applyFont="1" applyFill="1" applyBorder="1" applyAlignment="1" applyProtection="1">
      <alignment horizontal="center" vertical="top" wrapText="1"/>
      <protection locked="0"/>
    </xf>
    <xf numFmtId="0" fontId="0" fillId="0" borderId="15"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41" xfId="0" applyFont="1" applyBorder="1" applyAlignment="1" applyProtection="1">
      <alignment vertical="center" wrapText="1"/>
      <protection/>
    </xf>
    <xf numFmtId="0" fontId="70" fillId="2" borderId="28" xfId="0" applyFont="1" applyFill="1" applyBorder="1" applyAlignment="1" applyProtection="1">
      <alignment vertical="top" wrapText="1"/>
      <protection locked="0"/>
    </xf>
    <xf numFmtId="0" fontId="70" fillId="2" borderId="11" xfId="0" applyFont="1" applyFill="1" applyBorder="1" applyAlignment="1" applyProtection="1">
      <alignment vertical="top" wrapText="1"/>
      <protection locked="0"/>
    </xf>
    <xf numFmtId="0" fontId="70" fillId="2" borderId="41" xfId="0" applyFont="1" applyFill="1" applyBorder="1" applyAlignment="1" applyProtection="1">
      <alignment vertical="top" wrapText="1"/>
      <protection locked="0"/>
    </xf>
    <xf numFmtId="0" fontId="67" fillId="2" borderId="15" xfId="0" applyFont="1" applyFill="1" applyBorder="1" applyAlignment="1" applyProtection="1">
      <alignment horizontal="center" vertical="top" wrapText="1"/>
      <protection locked="0"/>
    </xf>
    <xf numFmtId="0" fontId="67" fillId="2" borderId="41" xfId="0" applyFont="1" applyFill="1" applyBorder="1" applyAlignment="1" applyProtection="1">
      <alignment horizontal="center" vertical="top" wrapText="1"/>
      <protection locked="0"/>
    </xf>
    <xf numFmtId="0" fontId="15" fillId="2" borderId="17"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5" fillId="2" borderId="48" xfId="0" applyFont="1" applyFill="1" applyBorder="1" applyAlignment="1" applyProtection="1">
      <alignment horizontal="center" vertical="center" wrapText="1"/>
      <protection locked="0"/>
    </xf>
    <xf numFmtId="0" fontId="15" fillId="2" borderId="44" xfId="0" applyFont="1" applyFill="1" applyBorder="1" applyAlignment="1" applyProtection="1">
      <alignment horizontal="center" vertical="center" wrapText="1"/>
      <protection locked="0"/>
    </xf>
    <xf numFmtId="0" fontId="67" fillId="2" borderId="49" xfId="0" applyFont="1" applyFill="1" applyBorder="1" applyAlignment="1" applyProtection="1">
      <alignment horizontal="center" vertical="center" wrapText="1"/>
      <protection locked="0"/>
    </xf>
    <xf numFmtId="0" fontId="67" fillId="2" borderId="5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51" xfId="0" applyFont="1" applyFill="1" applyBorder="1" applyAlignment="1" applyProtection="1">
      <alignment horizontal="left" vertical="top" wrapText="1"/>
      <protection/>
    </xf>
    <xf numFmtId="14" fontId="67" fillId="2" borderId="52" xfId="0" applyNumberFormat="1" applyFont="1" applyFill="1" applyBorder="1" applyAlignment="1" applyProtection="1">
      <alignment horizontal="center" vertical="center" wrapText="1"/>
      <protection locked="0"/>
    </xf>
    <xf numFmtId="14" fontId="67" fillId="2" borderId="53" xfId="0" applyNumberFormat="1" applyFont="1" applyFill="1" applyBorder="1" applyAlignment="1" applyProtection="1">
      <alignment horizontal="center" vertical="center" wrapText="1"/>
      <protection locked="0"/>
    </xf>
    <xf numFmtId="14" fontId="67" fillId="2" borderId="54" xfId="0" applyNumberFormat="1" applyFont="1" applyFill="1" applyBorder="1" applyAlignment="1" applyProtection="1">
      <alignment horizontal="center" vertical="center" wrapText="1"/>
      <protection locked="0"/>
    </xf>
    <xf numFmtId="0" fontId="70" fillId="2" borderId="28" xfId="0" applyFont="1" applyFill="1" applyBorder="1" applyAlignment="1" applyProtection="1">
      <alignment horizontal="left" vertical="top" wrapText="1"/>
      <protection locked="0"/>
    </xf>
    <xf numFmtId="0" fontId="70" fillId="2" borderId="11" xfId="0" applyFont="1" applyFill="1" applyBorder="1" applyAlignment="1" applyProtection="1">
      <alignment horizontal="left" vertical="top" wrapText="1"/>
      <protection locked="0"/>
    </xf>
    <xf numFmtId="0" fontId="70" fillId="2" borderId="41" xfId="0" applyFont="1" applyFill="1" applyBorder="1" applyAlignment="1" applyProtection="1">
      <alignment horizontal="left" vertical="top" wrapText="1"/>
      <protection locked="0"/>
    </xf>
    <xf numFmtId="0" fontId="4" fillId="0" borderId="55" xfId="0" applyFont="1" applyBorder="1" applyAlignment="1" applyProtection="1">
      <alignment vertical="top" wrapText="1"/>
      <protection/>
    </xf>
    <xf numFmtId="0" fontId="4" fillId="0" borderId="13" xfId="0" applyFont="1" applyBorder="1" applyAlignment="1" applyProtection="1">
      <alignment vertical="top" wrapText="1"/>
      <protection/>
    </xf>
    <xf numFmtId="0" fontId="4" fillId="0" borderId="14" xfId="0" applyFont="1" applyBorder="1" applyAlignment="1" applyProtection="1">
      <alignment vertical="top" wrapText="1"/>
      <protection/>
    </xf>
    <xf numFmtId="0" fontId="15" fillId="2" borderId="15"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69" fillId="36" borderId="0" xfId="0" applyFont="1" applyFill="1" applyAlignment="1" applyProtection="1">
      <alignment horizontal="center" vertical="center" wrapText="1"/>
      <protection/>
    </xf>
    <xf numFmtId="0" fontId="4" fillId="0" borderId="56" xfId="0" applyFont="1" applyFill="1" applyBorder="1" applyAlignment="1" applyProtection="1">
      <alignment horizontal="left" vertical="top" wrapText="1"/>
      <protection/>
    </xf>
    <xf numFmtId="0" fontId="4" fillId="0" borderId="57" xfId="0" applyFont="1" applyFill="1" applyBorder="1" applyAlignment="1" applyProtection="1">
      <alignment horizontal="left" vertical="top" wrapText="1"/>
      <protection/>
    </xf>
    <xf numFmtId="0" fontId="4" fillId="0" borderId="17" xfId="0" applyFont="1" applyFill="1" applyBorder="1" applyAlignment="1" applyProtection="1">
      <alignment vertical="top" wrapText="1"/>
      <protection/>
    </xf>
    <xf numFmtId="0" fontId="4" fillId="0" borderId="55"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4" fillId="0" borderId="0" xfId="0" applyFont="1" applyBorder="1" applyAlignment="1" applyProtection="1">
      <alignment vertical="top" wrapText="1"/>
      <protection/>
    </xf>
    <xf numFmtId="0" fontId="4" fillId="0" borderId="25" xfId="0" applyFont="1" applyBorder="1" applyAlignment="1" applyProtection="1">
      <alignment vertical="top" wrapText="1"/>
      <protection/>
    </xf>
    <xf numFmtId="0" fontId="26" fillId="37"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protection locked="0"/>
    </xf>
    <xf numFmtId="0" fontId="0" fillId="0" borderId="11" xfId="0" applyFill="1" applyBorder="1" applyAlignment="1" applyProtection="1">
      <alignment horizontal="center"/>
      <protection locked="0"/>
    </xf>
    <xf numFmtId="14" fontId="0" fillId="0" borderId="11" xfId="0" applyNumberFormat="1" applyFon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10" fillId="0" borderId="13" xfId="0" applyFont="1" applyFill="1" applyBorder="1" applyAlignment="1" applyProtection="1">
      <alignment horizontal="center" vertical="top"/>
      <protection/>
    </xf>
    <xf numFmtId="0" fontId="0" fillId="0" borderId="11" xfId="0" applyBorder="1" applyAlignment="1" applyProtection="1">
      <alignment horizontal="left"/>
      <protection/>
    </xf>
    <xf numFmtId="179" fontId="0" fillId="0" borderId="11" xfId="0" applyNumberFormat="1" applyBorder="1" applyAlignment="1" applyProtection="1">
      <alignment horizontal="left"/>
      <protection/>
    </xf>
    <xf numFmtId="0" fontId="10" fillId="0" borderId="0" xfId="0" applyFont="1" applyBorder="1" applyAlignment="1" applyProtection="1">
      <alignment horizontal="left" vertical="top" wrapText="1"/>
      <protection/>
    </xf>
    <xf numFmtId="0" fontId="4" fillId="0" borderId="13"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0" fillId="0" borderId="58" xfId="0"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14" fontId="0" fillId="0" borderId="11" xfId="0" applyNumberFormat="1" applyFont="1" applyBorder="1" applyAlignment="1" applyProtection="1">
      <alignment horizontal="center"/>
      <protection locked="0"/>
    </xf>
    <xf numFmtId="14" fontId="0" fillId="0" borderId="11" xfId="0" applyNumberFormat="1" applyBorder="1" applyAlignment="1" applyProtection="1">
      <alignment horizontal="center"/>
      <protection locked="0"/>
    </xf>
    <xf numFmtId="0" fontId="69" fillId="38" borderId="0" xfId="0" applyFont="1" applyFill="1" applyAlignment="1" applyProtection="1">
      <alignment horizontal="center" vertical="center"/>
      <protection/>
    </xf>
    <xf numFmtId="0" fontId="0" fillId="0" borderId="11" xfId="0" applyNumberFormat="1" applyBorder="1" applyAlignment="1" applyProtection="1">
      <alignment horizontal="left"/>
      <protection/>
    </xf>
    <xf numFmtId="0" fontId="4" fillId="0" borderId="0" xfId="0" applyFont="1" applyAlignment="1" applyProtection="1">
      <alignment horizontal="center"/>
      <protection/>
    </xf>
    <xf numFmtId="0" fontId="0" fillId="0" borderId="0" xfId="0" applyAlignment="1" applyProtection="1">
      <alignment horizontal="center" vertical="center"/>
      <protection locked="0"/>
    </xf>
    <xf numFmtId="0" fontId="0" fillId="0" borderId="11" xfId="0"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33" borderId="17" xfId="0" applyFill="1" applyBorder="1" applyAlignment="1">
      <alignment horizontal="center"/>
    </xf>
    <xf numFmtId="0" fontId="0" fillId="33" borderId="0" xfId="0" applyFill="1" applyBorder="1" applyAlignment="1">
      <alignment horizontal="center"/>
    </xf>
    <xf numFmtId="0" fontId="0" fillId="33" borderId="21"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4" fillId="34" borderId="23" xfId="0" applyFont="1" applyFill="1" applyBorder="1" applyAlignment="1">
      <alignment horizontal="center" vertical="center" textRotation="90"/>
    </xf>
    <xf numFmtId="0" fontId="4" fillId="34" borderId="59" xfId="0" applyFont="1" applyFill="1" applyBorder="1" applyAlignment="1">
      <alignment horizontal="center" vertical="center" textRotation="90"/>
    </xf>
    <xf numFmtId="0" fontId="4" fillId="34" borderId="60" xfId="0" applyFont="1" applyFill="1" applyBorder="1" applyAlignment="1">
      <alignment horizontal="center" vertical="center" textRotation="90"/>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7" xfId="0" applyFont="1" applyFill="1" applyBorder="1" applyAlignment="1">
      <alignment horizontal="center"/>
    </xf>
    <xf numFmtId="0" fontId="0" fillId="33" borderId="17" xfId="0" applyFont="1" applyFill="1" applyBorder="1" applyAlignment="1" quotePrefix="1">
      <alignment horizontal="center"/>
    </xf>
    <xf numFmtId="0" fontId="0" fillId="33" borderId="12" xfId="0" applyFont="1" applyFill="1" applyBorder="1" applyAlignment="1">
      <alignment horizontal="center"/>
    </xf>
    <xf numFmtId="0" fontId="0" fillId="33" borderId="15" xfId="0" applyFont="1" applyFill="1" applyBorder="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0">
    <dxf>
      <fill>
        <patternFill>
          <bgColor rgb="FFFFFF00"/>
        </patternFill>
      </fill>
    </dxf>
    <dxf>
      <fill>
        <patternFill>
          <bgColor rgb="FFFFC000"/>
        </patternFill>
      </fill>
    </dxf>
    <dxf>
      <fill>
        <patternFill>
          <bgColor rgb="FFFF0000"/>
        </patternFill>
      </fill>
    </dxf>
    <dxf>
      <fill>
        <patternFill>
          <fgColor indexed="64"/>
          <bgColor indexed="17"/>
        </patternFill>
      </fill>
    </dxf>
    <dxf>
      <fill>
        <patternFill>
          <fgColor indexed="64"/>
          <bgColor indexed="10"/>
        </patternFill>
      </fill>
    </dxf>
    <dxf>
      <fill>
        <patternFill>
          <fgColor indexed="64"/>
          <bgColor indexed="13"/>
        </patternFill>
      </fill>
    </dxf>
    <dxf>
      <fill>
        <gradientFill degree="90">
          <stop position="0">
            <color rgb="FFFFFF00"/>
          </stop>
          <stop position="1">
            <color rgb="FF008800"/>
          </stop>
        </gradientFill>
      </fill>
      <border/>
    </dxf>
    <dxf>
      <fill>
        <gradientFill degree="90">
          <stop position="0">
            <color rgb="FFFF0000"/>
          </stop>
          <stop position="1">
            <color rgb="FFC00000"/>
          </stop>
        </gradientFill>
      </fill>
      <border/>
    </dxf>
    <dxf>
      <fill>
        <gradientFill degree="90">
          <stop position="0">
            <color rgb="FF008800"/>
          </stop>
          <stop position="1">
            <color rgb="FFFFFF00"/>
          </stop>
        </gradientFill>
      </fill>
      <border/>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0</xdr:row>
      <xdr:rowOff>57150</xdr:rowOff>
    </xdr:from>
    <xdr:to>
      <xdr:col>7</xdr:col>
      <xdr:colOff>57150</xdr:colOff>
      <xdr:row>3</xdr:row>
      <xdr:rowOff>133350</xdr:rowOff>
    </xdr:to>
    <xdr:grpSp>
      <xdr:nvGrpSpPr>
        <xdr:cNvPr id="1" name="Gruppieren 8"/>
        <xdr:cNvGrpSpPr>
          <a:grpSpLocks/>
        </xdr:cNvGrpSpPr>
      </xdr:nvGrpSpPr>
      <xdr:grpSpPr>
        <a:xfrm>
          <a:off x="4981575" y="57150"/>
          <a:ext cx="1771650" cy="695325"/>
          <a:chOff x="9608820" y="861060"/>
          <a:chExt cx="1927859" cy="730349"/>
        </a:xfrm>
        <a:solidFill>
          <a:srgbClr val="FFFFFF"/>
        </a:solidFill>
      </xdr:grpSpPr>
      <xdr:sp>
        <xdr:nvSpPr>
          <xdr:cNvPr id="2" name="Rectangle 20"/>
          <xdr:cNvSpPr>
            <a:spLocks/>
          </xdr:cNvSpPr>
        </xdr:nvSpPr>
        <xdr:spPr>
          <a:xfrm>
            <a:off x="9608820" y="861060"/>
            <a:ext cx="1927859" cy="160129"/>
          </a:xfrm>
          <a:prstGeom prst="rect">
            <a:avLst/>
          </a:prstGeom>
          <a:solidFill>
            <a:srgbClr val="EEEEEE"/>
          </a:solidFill>
          <a:ln w="9525" cmpd="sng">
            <a:noFill/>
          </a:ln>
        </xdr:spPr>
        <xdr:txBody>
          <a:bodyPr vertOverflow="clip" wrap="square" anchor="ctr"/>
          <a:p>
            <a:pPr algn="ctr">
              <a:defRPr/>
            </a:pPr>
            <a:r>
              <a:rPr lang="en-US" cap="none" u="none" baseline="0">
                <a:latin typeface="Arial"/>
                <a:ea typeface="Arial"/>
                <a:cs typeface="Arial"/>
              </a:rPr>
              <a:t/>
            </a:r>
          </a:p>
        </xdr:txBody>
      </xdr:sp>
      <xdr:grpSp>
        <xdr:nvGrpSpPr>
          <xdr:cNvPr id="3" name="Gruppieren 15"/>
          <xdr:cNvGrpSpPr>
            <a:grpSpLocks/>
          </xdr:cNvGrpSpPr>
        </xdr:nvGrpSpPr>
        <xdr:grpSpPr>
          <a:xfrm>
            <a:off x="9608820" y="1012242"/>
            <a:ext cx="1920148" cy="579167"/>
            <a:chOff x="6094800" y="320400"/>
            <a:chExt cx="3049200" cy="804344"/>
          </a:xfrm>
          <a:solidFill>
            <a:srgbClr val="FFFFFF"/>
          </a:solidFill>
        </xdr:grpSpPr>
        <xdr:sp>
          <xdr:nvSpPr>
            <xdr:cNvPr id="4" name="Rechteck 16"/>
            <xdr:cNvSpPr>
              <a:spLocks/>
            </xdr:cNvSpPr>
          </xdr:nvSpPr>
          <xdr:spPr>
            <a:xfrm>
              <a:off x="6094800" y="320400"/>
              <a:ext cx="3049200" cy="804344"/>
            </a:xfrm>
            <a:prstGeom prst="rect">
              <a:avLst/>
            </a:prstGeom>
            <a:solidFill>
              <a:srgbClr val="16489A"/>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Grafik 17"/>
            <xdr:cNvPicPr preferRelativeResize="1">
              <a:picLocks noChangeAspect="1"/>
            </xdr:cNvPicPr>
          </xdr:nvPicPr>
          <xdr:blipFill>
            <a:blip r:embed="rId1"/>
            <a:stretch>
              <a:fillRect/>
            </a:stretch>
          </xdr:blipFill>
          <xdr:spPr>
            <a:xfrm>
              <a:off x="7428825" y="476644"/>
              <a:ext cx="1499444" cy="539514"/>
            </a:xfrm>
            <a:prstGeom prst="rect">
              <a:avLst/>
            </a:prstGeom>
            <a:no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0</xdr:row>
      <xdr:rowOff>95250</xdr:rowOff>
    </xdr:from>
    <xdr:to>
      <xdr:col>11</xdr:col>
      <xdr:colOff>609600</xdr:colOff>
      <xdr:row>3</xdr:row>
      <xdr:rowOff>200025</xdr:rowOff>
    </xdr:to>
    <xdr:grpSp>
      <xdr:nvGrpSpPr>
        <xdr:cNvPr id="1" name="Gruppieren 10"/>
        <xdr:cNvGrpSpPr>
          <a:grpSpLocks/>
        </xdr:cNvGrpSpPr>
      </xdr:nvGrpSpPr>
      <xdr:grpSpPr>
        <a:xfrm>
          <a:off x="4857750" y="95250"/>
          <a:ext cx="1752600" cy="704850"/>
          <a:chOff x="9608820" y="861060"/>
          <a:chExt cx="1927859" cy="730349"/>
        </a:xfrm>
        <a:solidFill>
          <a:srgbClr val="FFFFFF"/>
        </a:solidFill>
      </xdr:grpSpPr>
      <xdr:sp>
        <xdr:nvSpPr>
          <xdr:cNvPr id="2" name="Rectangle 20"/>
          <xdr:cNvSpPr>
            <a:spLocks/>
          </xdr:cNvSpPr>
        </xdr:nvSpPr>
        <xdr:spPr>
          <a:xfrm>
            <a:off x="9608820" y="861060"/>
            <a:ext cx="1927859" cy="157938"/>
          </a:xfrm>
          <a:prstGeom prst="rect">
            <a:avLst/>
          </a:prstGeom>
          <a:solidFill>
            <a:srgbClr val="EEEEEE"/>
          </a:solidFill>
          <a:ln w="9525" cmpd="sng">
            <a:noFill/>
          </a:ln>
        </xdr:spPr>
        <xdr:txBody>
          <a:bodyPr vertOverflow="clip" wrap="square" anchor="ctr"/>
          <a:p>
            <a:pPr algn="ctr">
              <a:defRPr/>
            </a:pPr>
            <a:r>
              <a:rPr lang="en-US" cap="none" u="none" baseline="0">
                <a:latin typeface="Arial"/>
                <a:ea typeface="Arial"/>
                <a:cs typeface="Arial"/>
              </a:rPr>
              <a:t/>
            </a:r>
          </a:p>
        </xdr:txBody>
      </xdr:sp>
      <xdr:grpSp>
        <xdr:nvGrpSpPr>
          <xdr:cNvPr id="3" name="Gruppieren 15"/>
          <xdr:cNvGrpSpPr>
            <a:grpSpLocks/>
          </xdr:cNvGrpSpPr>
        </xdr:nvGrpSpPr>
        <xdr:grpSpPr>
          <a:xfrm>
            <a:off x="9608820" y="1012242"/>
            <a:ext cx="1920148" cy="579167"/>
            <a:chOff x="6094801" y="320400"/>
            <a:chExt cx="3049200" cy="804344"/>
          </a:xfrm>
          <a:solidFill>
            <a:srgbClr val="FFFFFF"/>
          </a:solidFill>
        </xdr:grpSpPr>
        <xdr:sp>
          <xdr:nvSpPr>
            <xdr:cNvPr id="4" name="Rechteck 16"/>
            <xdr:cNvSpPr>
              <a:spLocks/>
            </xdr:cNvSpPr>
          </xdr:nvSpPr>
          <xdr:spPr>
            <a:xfrm>
              <a:off x="6094801" y="320400"/>
              <a:ext cx="3049200" cy="804344"/>
            </a:xfrm>
            <a:prstGeom prst="rect">
              <a:avLst/>
            </a:prstGeom>
            <a:solidFill>
              <a:srgbClr val="16489A"/>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Grafik 17"/>
            <xdr:cNvPicPr preferRelativeResize="1">
              <a:picLocks noChangeAspect="1"/>
            </xdr:cNvPicPr>
          </xdr:nvPicPr>
          <xdr:blipFill>
            <a:blip r:embed="rId1"/>
            <a:stretch>
              <a:fillRect/>
            </a:stretch>
          </xdr:blipFill>
          <xdr:spPr>
            <a:xfrm>
              <a:off x="7428826" y="476644"/>
              <a:ext cx="1499444" cy="539514"/>
            </a:xfrm>
            <a:prstGeom prst="rect">
              <a:avLst/>
            </a:prstGeom>
            <a:no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0</xdr:row>
      <xdr:rowOff>114300</xdr:rowOff>
    </xdr:from>
    <xdr:to>
      <xdr:col>11</xdr:col>
      <xdr:colOff>581025</xdr:colOff>
      <xdr:row>3</xdr:row>
      <xdr:rowOff>209550</xdr:rowOff>
    </xdr:to>
    <xdr:grpSp>
      <xdr:nvGrpSpPr>
        <xdr:cNvPr id="1" name="Gruppieren 10"/>
        <xdr:cNvGrpSpPr>
          <a:grpSpLocks/>
        </xdr:cNvGrpSpPr>
      </xdr:nvGrpSpPr>
      <xdr:grpSpPr>
        <a:xfrm>
          <a:off x="4829175" y="114300"/>
          <a:ext cx="1752600" cy="695325"/>
          <a:chOff x="9608820" y="861060"/>
          <a:chExt cx="1927859" cy="730349"/>
        </a:xfrm>
        <a:solidFill>
          <a:srgbClr val="FFFFFF"/>
        </a:solidFill>
      </xdr:grpSpPr>
      <xdr:sp>
        <xdr:nvSpPr>
          <xdr:cNvPr id="2" name="Rectangle 20"/>
          <xdr:cNvSpPr>
            <a:spLocks/>
          </xdr:cNvSpPr>
        </xdr:nvSpPr>
        <xdr:spPr>
          <a:xfrm>
            <a:off x="9608820" y="861060"/>
            <a:ext cx="1927859" cy="160129"/>
          </a:xfrm>
          <a:prstGeom prst="rect">
            <a:avLst/>
          </a:prstGeom>
          <a:solidFill>
            <a:srgbClr val="EEEEEE"/>
          </a:solidFill>
          <a:ln w="9525" cmpd="sng">
            <a:noFill/>
          </a:ln>
        </xdr:spPr>
        <xdr:txBody>
          <a:bodyPr vertOverflow="clip" wrap="square" anchor="ctr"/>
          <a:p>
            <a:pPr algn="ctr">
              <a:defRPr/>
            </a:pPr>
            <a:r>
              <a:rPr lang="en-US" cap="none" u="none" baseline="0">
                <a:latin typeface="Arial"/>
                <a:ea typeface="Arial"/>
                <a:cs typeface="Arial"/>
              </a:rPr>
              <a:t/>
            </a:r>
          </a:p>
        </xdr:txBody>
      </xdr:sp>
      <xdr:grpSp>
        <xdr:nvGrpSpPr>
          <xdr:cNvPr id="3" name="Gruppieren 15"/>
          <xdr:cNvGrpSpPr>
            <a:grpSpLocks/>
          </xdr:cNvGrpSpPr>
        </xdr:nvGrpSpPr>
        <xdr:grpSpPr>
          <a:xfrm>
            <a:off x="9608820" y="1012242"/>
            <a:ext cx="1920148" cy="579167"/>
            <a:chOff x="6094800" y="320400"/>
            <a:chExt cx="3049200" cy="804344"/>
          </a:xfrm>
          <a:solidFill>
            <a:srgbClr val="FFFFFF"/>
          </a:solidFill>
        </xdr:grpSpPr>
        <xdr:sp>
          <xdr:nvSpPr>
            <xdr:cNvPr id="4" name="Rechteck 16"/>
            <xdr:cNvSpPr>
              <a:spLocks/>
            </xdr:cNvSpPr>
          </xdr:nvSpPr>
          <xdr:spPr>
            <a:xfrm>
              <a:off x="6094800" y="320400"/>
              <a:ext cx="3049200" cy="804344"/>
            </a:xfrm>
            <a:prstGeom prst="rect">
              <a:avLst/>
            </a:prstGeom>
            <a:solidFill>
              <a:srgbClr val="16489A"/>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Grafik 17"/>
            <xdr:cNvPicPr preferRelativeResize="1">
              <a:picLocks noChangeAspect="1"/>
            </xdr:cNvPicPr>
          </xdr:nvPicPr>
          <xdr:blipFill>
            <a:blip r:embed="rId1"/>
            <a:stretch>
              <a:fillRect/>
            </a:stretch>
          </xdr:blipFill>
          <xdr:spPr>
            <a:xfrm>
              <a:off x="7428825" y="476644"/>
              <a:ext cx="1499444" cy="539514"/>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AS61"/>
  <sheetViews>
    <sheetView tabSelected="1" view="pageBreakPreview" zoomScale="130" zoomScaleSheetLayoutView="130" zoomScalePageLayoutView="0" workbookViewId="0" topLeftCell="A1">
      <selection activeCell="B7" sqref="B7:D7"/>
    </sheetView>
  </sheetViews>
  <sheetFormatPr defaultColWidth="11.421875" defaultRowHeight="12.75"/>
  <cols>
    <col min="1" max="1" width="2.140625" style="0" customWidth="1"/>
    <col min="2" max="2" width="24.00390625" style="0" customWidth="1"/>
    <col min="3" max="3" width="4.140625" style="0" customWidth="1"/>
    <col min="4" max="4" width="20.57421875" style="0" customWidth="1"/>
    <col min="5" max="5" width="21.140625" style="0" customWidth="1"/>
    <col min="6" max="6" width="3.7109375" style="0" customWidth="1"/>
    <col min="7" max="7" width="24.7109375" style="0" customWidth="1"/>
    <col min="8" max="8" width="3.00390625" style="0" customWidth="1"/>
    <col min="12" max="12" width="2.421875" style="0" customWidth="1"/>
    <col min="14" max="14" width="2.57421875" style="0" customWidth="1"/>
    <col min="16" max="16" width="2.140625" style="0" customWidth="1"/>
    <col min="18" max="18" width="2.140625" style="0" customWidth="1"/>
  </cols>
  <sheetData>
    <row r="1" spans="1:45" ht="12.75">
      <c r="A1" s="32"/>
      <c r="B1" s="32"/>
      <c r="C1" s="32"/>
      <c r="D1" s="32"/>
      <c r="E1" s="32"/>
      <c r="F1" s="32"/>
      <c r="G1" s="32"/>
      <c r="H1" s="32"/>
      <c r="AS1">
        <v>1</v>
      </c>
    </row>
    <row r="2" spans="1:8" ht="23.25" customHeight="1">
      <c r="A2" s="32"/>
      <c r="B2" s="184" t="str">
        <f>IF(G2=2,"Antrag auf Abweicherlaubnis","Request for Deviation Approval")</f>
        <v>Antrag auf Abweicherlaubnis</v>
      </c>
      <c r="C2" s="184"/>
      <c r="D2" s="184"/>
      <c r="E2" s="33"/>
      <c r="F2" s="33"/>
      <c r="G2" s="93">
        <v>2</v>
      </c>
      <c r="H2" s="32"/>
    </row>
    <row r="3" spans="1:8" ht="12.75" customHeight="1">
      <c r="A3" s="32"/>
      <c r="B3" s="184"/>
      <c r="C3" s="184"/>
      <c r="D3" s="184"/>
      <c r="E3" s="33"/>
      <c r="F3" s="33"/>
      <c r="G3" s="33">
        <v>0</v>
      </c>
      <c r="H3" s="32"/>
    </row>
    <row r="4" spans="1:8" ht="12.75" customHeight="1">
      <c r="A4" s="32"/>
      <c r="B4" s="184"/>
      <c r="C4" s="184"/>
      <c r="D4" s="184"/>
      <c r="E4" s="33"/>
      <c r="F4" s="33"/>
      <c r="G4" s="33"/>
      <c r="H4" s="32"/>
    </row>
    <row r="5" spans="1:8" ht="6" customHeight="1" thickBot="1">
      <c r="A5" s="32"/>
      <c r="B5" s="32"/>
      <c r="C5" s="32"/>
      <c r="D5" s="34"/>
      <c r="E5" s="34"/>
      <c r="F5" s="34"/>
      <c r="G5" s="34"/>
      <c r="H5" s="32"/>
    </row>
    <row r="6" spans="1:8" ht="15" customHeight="1">
      <c r="A6" s="117"/>
      <c r="B6" s="185" t="str">
        <f>IF(G2=2,"Lieferanten-Nr.:","Supplier code:")</f>
        <v>Lieferanten-Nr.:</v>
      </c>
      <c r="C6" s="151"/>
      <c r="D6" s="186"/>
      <c r="E6" s="150" t="str">
        <f>IF(G2=2,"Firma:","Company:")</f>
        <v>Firma:</v>
      </c>
      <c r="F6" s="151"/>
      <c r="G6" s="151"/>
      <c r="H6" s="152"/>
    </row>
    <row r="7" spans="1:10" ht="14.25" customHeight="1">
      <c r="A7" s="117"/>
      <c r="B7" s="153"/>
      <c r="C7" s="154"/>
      <c r="D7" s="155"/>
      <c r="E7" s="162"/>
      <c r="F7" s="154"/>
      <c r="G7" s="154"/>
      <c r="H7" s="163"/>
      <c r="J7" s="84"/>
    </row>
    <row r="8" spans="1:10" ht="12.75" customHeight="1">
      <c r="A8" s="117"/>
      <c r="B8" s="188" t="str">
        <f>IF(G2=2,"Name:","Name:")</f>
        <v>Name:</v>
      </c>
      <c r="C8" s="189"/>
      <c r="D8" s="35" t="str">
        <f>IF(G2=2,"Abteilung:","Dept.:")</f>
        <v>Abteilung:</v>
      </c>
      <c r="E8" s="35" t="s">
        <v>109</v>
      </c>
      <c r="F8" s="170" t="str">
        <f>IF(G2=2,"Erstelldatum:","Date:")</f>
        <v>Erstelldatum:</v>
      </c>
      <c r="G8" s="171"/>
      <c r="H8" s="172"/>
      <c r="J8" s="86"/>
    </row>
    <row r="9" spans="1:19" ht="16.5" customHeight="1" thickBot="1">
      <c r="A9" s="117"/>
      <c r="B9" s="168"/>
      <c r="C9" s="169"/>
      <c r="D9" s="31"/>
      <c r="E9" s="30"/>
      <c r="F9" s="173"/>
      <c r="G9" s="174"/>
      <c r="H9" s="175"/>
      <c r="J9" s="84"/>
      <c r="K9" s="84"/>
      <c r="L9" s="84"/>
      <c r="M9" s="84"/>
      <c r="N9" s="84"/>
      <c r="O9" s="84"/>
      <c r="P9" s="84"/>
      <c r="Q9" s="84"/>
      <c r="R9" s="84"/>
      <c r="S9" s="85"/>
    </row>
    <row r="10" spans="1:19" ht="12.75">
      <c r="A10" s="118"/>
      <c r="B10" s="104" t="str">
        <f>IF(G2=2,"Benennung:","Part-name:")</f>
        <v>Benennung:</v>
      </c>
      <c r="C10" s="105"/>
      <c r="D10" s="105"/>
      <c r="E10" s="187" t="str">
        <f>IF(G2=2,"Unterschrift Lieferant:","Signature supplier: ")</f>
        <v>Unterschrift Lieferant:</v>
      </c>
      <c r="F10" s="105"/>
      <c r="G10" s="105"/>
      <c r="H10" s="106"/>
      <c r="J10" s="86"/>
      <c r="K10" s="86"/>
      <c r="L10" s="86"/>
      <c r="M10" s="86"/>
      <c r="N10" s="86"/>
      <c r="O10" s="86"/>
      <c r="P10" s="86"/>
      <c r="Q10" s="86"/>
      <c r="R10" s="86"/>
      <c r="S10" s="85"/>
    </row>
    <row r="11" spans="1:19" ht="18" customHeight="1">
      <c r="A11" s="118"/>
      <c r="B11" s="98"/>
      <c r="C11" s="99"/>
      <c r="D11" s="100"/>
      <c r="E11" s="129"/>
      <c r="F11" s="130"/>
      <c r="G11" s="130"/>
      <c r="H11" s="131"/>
      <c r="J11" s="86"/>
      <c r="K11" s="86"/>
      <c r="L11" s="86"/>
      <c r="M11" s="86"/>
      <c r="N11" s="86"/>
      <c r="O11" s="86"/>
      <c r="P11" s="86"/>
      <c r="Q11" s="86"/>
      <c r="R11" s="86"/>
      <c r="S11" s="85"/>
    </row>
    <row r="12" spans="1:19" ht="12.75" customHeight="1">
      <c r="A12" s="118"/>
      <c r="B12" s="104" t="str">
        <f>IF(G2=2,"Teil-Nummer:","Part N°.:")</f>
        <v>Teil-Nummer:</v>
      </c>
      <c r="C12" s="105"/>
      <c r="D12" s="105"/>
      <c r="E12" s="132"/>
      <c r="F12" s="133"/>
      <c r="G12" s="133"/>
      <c r="H12" s="134"/>
      <c r="J12" s="86"/>
      <c r="K12" s="86"/>
      <c r="L12" s="86"/>
      <c r="M12" s="86"/>
      <c r="N12" s="86"/>
      <c r="O12" s="86"/>
      <c r="P12" s="86"/>
      <c r="Q12" s="86"/>
      <c r="R12" s="86"/>
      <c r="S12" s="85"/>
    </row>
    <row r="13" spans="1:19" ht="18" customHeight="1">
      <c r="A13" s="118"/>
      <c r="B13" s="98"/>
      <c r="C13" s="99"/>
      <c r="D13" s="100"/>
      <c r="E13" s="156"/>
      <c r="F13" s="157"/>
      <c r="G13" s="157"/>
      <c r="H13" s="158"/>
      <c r="J13" s="86"/>
      <c r="K13" s="86"/>
      <c r="L13" s="86"/>
      <c r="M13" s="86"/>
      <c r="N13" s="86"/>
      <c r="O13" s="86"/>
      <c r="P13" s="86"/>
      <c r="Q13" s="86"/>
      <c r="R13" s="86"/>
      <c r="S13" s="85"/>
    </row>
    <row r="14" spans="1:19" ht="12.75" customHeight="1">
      <c r="A14" s="118"/>
      <c r="B14" s="179" t="str">
        <f>IF(G2=2,"Änderungsindex:","Revision:")</f>
        <v>Änderungsindex:</v>
      </c>
      <c r="C14" s="180"/>
      <c r="D14" s="181"/>
      <c r="E14" s="190" t="str">
        <f>IF(G2=2,"WIKA Bestell-Nr.:","WIKA Purchase Order N°.")</f>
        <v>WIKA Bestell-Nr.:</v>
      </c>
      <c r="F14" s="190"/>
      <c r="G14" s="190"/>
      <c r="H14" s="191"/>
      <c r="J14" s="86"/>
      <c r="K14" s="86"/>
      <c r="L14" s="86"/>
      <c r="M14" s="86"/>
      <c r="N14" s="86"/>
      <c r="O14" s="86"/>
      <c r="P14" s="86"/>
      <c r="Q14" s="86"/>
      <c r="R14" s="86"/>
      <c r="S14" s="85"/>
    </row>
    <row r="15" spans="1:8" ht="18" customHeight="1">
      <c r="A15" s="118"/>
      <c r="B15" s="98"/>
      <c r="C15" s="99"/>
      <c r="D15" s="100"/>
      <c r="E15" s="182"/>
      <c r="F15" s="99"/>
      <c r="G15" s="99"/>
      <c r="H15" s="183"/>
    </row>
    <row r="16" spans="1:8" ht="24.75" customHeight="1">
      <c r="A16" s="118"/>
      <c r="B16" s="107" t="str">
        <f>IF(G2=2,"Stückzahl der abweichenden Teile:","Quantity of affected Parts:")</f>
        <v>Stückzahl der abweichenden Teile:</v>
      </c>
      <c r="C16" s="108"/>
      <c r="D16" s="108"/>
      <c r="E16" s="135" t="str">
        <f>IF(G2=2,"Fehlerbeschreibung:","Failure description: ")</f>
        <v>Fehlerbeschreibung:</v>
      </c>
      <c r="F16" s="108"/>
      <c r="G16" s="108"/>
      <c r="H16" s="136"/>
    </row>
    <row r="17" spans="1:8" ht="12.75">
      <c r="A17" s="118"/>
      <c r="B17" s="109"/>
      <c r="C17" s="110"/>
      <c r="D17" s="111"/>
      <c r="E17" s="164"/>
      <c r="F17" s="110"/>
      <c r="G17" s="110"/>
      <c r="H17" s="165"/>
    </row>
    <row r="18" spans="1:8" ht="13.5" thickBot="1">
      <c r="A18" s="118"/>
      <c r="B18" s="112"/>
      <c r="C18" s="113"/>
      <c r="D18" s="114"/>
      <c r="E18" s="166"/>
      <c r="F18" s="113"/>
      <c r="G18" s="113"/>
      <c r="H18" s="167"/>
    </row>
    <row r="19" spans="1:8" ht="12.75" customHeight="1" thickTop="1">
      <c r="A19" s="118"/>
      <c r="B19" s="104" t="str">
        <f>IF(G2=2,"Fehlergrund:","Root cause:")</f>
        <v>Fehlergrund:</v>
      </c>
      <c r="C19" s="105"/>
      <c r="D19" s="105"/>
      <c r="E19" s="105"/>
      <c r="F19" s="105"/>
      <c r="G19" s="105"/>
      <c r="H19" s="106"/>
    </row>
    <row r="20" spans="1:8" ht="12.75" customHeight="1">
      <c r="A20" s="118"/>
      <c r="B20" s="141"/>
      <c r="C20" s="127"/>
      <c r="D20" s="127"/>
      <c r="E20" s="127"/>
      <c r="F20" s="127"/>
      <c r="G20" s="127"/>
      <c r="H20" s="128"/>
    </row>
    <row r="21" spans="1:8" ht="12.75" customHeight="1">
      <c r="A21" s="118"/>
      <c r="B21" s="141"/>
      <c r="C21" s="127"/>
      <c r="D21" s="127"/>
      <c r="E21" s="127"/>
      <c r="F21" s="127"/>
      <c r="G21" s="127"/>
      <c r="H21" s="128"/>
    </row>
    <row r="22" spans="1:8" ht="12.75">
      <c r="A22" s="118"/>
      <c r="B22" s="176"/>
      <c r="C22" s="177"/>
      <c r="D22" s="177"/>
      <c r="E22" s="177"/>
      <c r="F22" s="177"/>
      <c r="G22" s="177"/>
      <c r="H22" s="178"/>
    </row>
    <row r="23" spans="1:8" ht="12.75" customHeight="1">
      <c r="A23" s="118"/>
      <c r="B23" s="104" t="str">
        <f>IF(G2=2,"Sofortmaßnahme(n):","Containment Action(s):")</f>
        <v>Sofortmaßnahme(n):</v>
      </c>
      <c r="C23" s="105"/>
      <c r="D23" s="105"/>
      <c r="E23" s="105"/>
      <c r="F23" s="105"/>
      <c r="G23" s="105"/>
      <c r="H23" s="106"/>
    </row>
    <row r="24" spans="1:8" ht="12.75" customHeight="1">
      <c r="A24" s="118"/>
      <c r="B24" s="141"/>
      <c r="C24" s="127"/>
      <c r="D24" s="127"/>
      <c r="E24" s="127"/>
      <c r="F24" s="127"/>
      <c r="G24" s="127"/>
      <c r="H24" s="128"/>
    </row>
    <row r="25" spans="1:8" ht="12.75" customHeight="1">
      <c r="A25" s="118"/>
      <c r="B25" s="141"/>
      <c r="C25" s="127"/>
      <c r="D25" s="127"/>
      <c r="E25" s="127"/>
      <c r="F25" s="127"/>
      <c r="G25" s="127"/>
      <c r="H25" s="128"/>
    </row>
    <row r="26" spans="1:8" ht="12.75" customHeight="1">
      <c r="A26" s="118"/>
      <c r="B26" s="141"/>
      <c r="C26" s="127"/>
      <c r="D26" s="127"/>
      <c r="E26" s="127"/>
      <c r="F26" s="127"/>
      <c r="G26" s="127"/>
      <c r="H26" s="128"/>
    </row>
    <row r="27" spans="1:8" ht="12.75">
      <c r="A27" s="118"/>
      <c r="B27" s="141"/>
      <c r="C27" s="127"/>
      <c r="D27" s="127"/>
      <c r="E27" s="127"/>
      <c r="F27" s="127"/>
      <c r="G27" s="127"/>
      <c r="H27" s="128"/>
    </row>
    <row r="28" spans="1:8" ht="12.75" customHeight="1">
      <c r="A28" s="118"/>
      <c r="B28" s="104" t="str">
        <f>IF(G2=2,"Termin:","Due date:")</f>
        <v>Termin:</v>
      </c>
      <c r="C28" s="105"/>
      <c r="D28" s="105"/>
      <c r="E28" s="105"/>
      <c r="F28" s="105"/>
      <c r="G28" s="105"/>
      <c r="H28" s="106"/>
    </row>
    <row r="29" spans="1:8" ht="12.75" customHeight="1">
      <c r="A29" s="118"/>
      <c r="B29" s="125"/>
      <c r="C29" s="126"/>
      <c r="D29" s="127"/>
      <c r="E29" s="127"/>
      <c r="F29" s="127"/>
      <c r="G29" s="127"/>
      <c r="H29" s="128"/>
    </row>
    <row r="30" spans="1:8" ht="12.75" customHeight="1">
      <c r="A30" s="118"/>
      <c r="B30" s="104" t="str">
        <f>IF(G2=2,"Verantwortlich:","Responsible Person:")</f>
        <v>Verantwortlich:</v>
      </c>
      <c r="C30" s="105"/>
      <c r="D30" s="105"/>
      <c r="E30" s="105"/>
      <c r="F30" s="105"/>
      <c r="G30" s="105"/>
      <c r="H30" s="106"/>
    </row>
    <row r="31" spans="1:8" ht="12.75" customHeight="1">
      <c r="A31" s="118"/>
      <c r="B31" s="159"/>
      <c r="C31" s="160"/>
      <c r="D31" s="160"/>
      <c r="E31" s="160"/>
      <c r="F31" s="160"/>
      <c r="G31" s="160"/>
      <c r="H31" s="161"/>
    </row>
    <row r="32" spans="1:8" ht="12.75">
      <c r="A32" s="118"/>
      <c r="B32" s="104" t="str">
        <f>IF(G2=2,"Dauerhafte Abstellmaßnahme(n):","Permanent Corrective Action(s): ")</f>
        <v>Dauerhafte Abstellmaßnahme(n):</v>
      </c>
      <c r="C32" s="105"/>
      <c r="D32" s="105"/>
      <c r="E32" s="105"/>
      <c r="F32" s="105"/>
      <c r="G32" s="105"/>
      <c r="H32" s="106"/>
    </row>
    <row r="33" spans="1:8" ht="12.75" customHeight="1">
      <c r="A33" s="118"/>
      <c r="B33" s="141"/>
      <c r="C33" s="127"/>
      <c r="D33" s="127"/>
      <c r="E33" s="127"/>
      <c r="F33" s="127"/>
      <c r="G33" s="127"/>
      <c r="H33" s="128"/>
    </row>
    <row r="34" spans="1:8" ht="12.75" customHeight="1">
      <c r="A34" s="118"/>
      <c r="B34" s="141"/>
      <c r="C34" s="127"/>
      <c r="D34" s="127"/>
      <c r="E34" s="127"/>
      <c r="F34" s="127"/>
      <c r="G34" s="127"/>
      <c r="H34" s="128"/>
    </row>
    <row r="35" spans="1:8" ht="12.75" customHeight="1">
      <c r="A35" s="118"/>
      <c r="B35" s="141"/>
      <c r="C35" s="127"/>
      <c r="D35" s="127"/>
      <c r="E35" s="127"/>
      <c r="F35" s="127"/>
      <c r="G35" s="127"/>
      <c r="H35" s="128"/>
    </row>
    <row r="36" spans="1:8" ht="12.75">
      <c r="A36" s="118"/>
      <c r="B36" s="141"/>
      <c r="C36" s="127"/>
      <c r="D36" s="127"/>
      <c r="E36" s="127"/>
      <c r="F36" s="127"/>
      <c r="G36" s="127"/>
      <c r="H36" s="128"/>
    </row>
    <row r="37" spans="1:8" ht="12.75" customHeight="1">
      <c r="A37" s="118"/>
      <c r="B37" s="104" t="str">
        <f>IF(G2=2,"Termin:","Due date: ")</f>
        <v>Termin:</v>
      </c>
      <c r="C37" s="105"/>
      <c r="D37" s="105"/>
      <c r="E37" s="105"/>
      <c r="F37" s="105"/>
      <c r="G37" s="105"/>
      <c r="H37" s="106"/>
    </row>
    <row r="38" spans="1:8" ht="12.75" customHeight="1">
      <c r="A38" s="118"/>
      <c r="B38" s="125"/>
      <c r="C38" s="126"/>
      <c r="D38" s="127"/>
      <c r="E38" s="127"/>
      <c r="F38" s="127"/>
      <c r="G38" s="127"/>
      <c r="H38" s="128"/>
    </row>
    <row r="39" spans="1:8" ht="12.75" customHeight="1">
      <c r="A39" s="118"/>
      <c r="B39" s="104" t="str">
        <f>IF(G2=2,"Verantwortlich:","Responsible Person: ")</f>
        <v>Verantwortlich:</v>
      </c>
      <c r="C39" s="105"/>
      <c r="D39" s="105"/>
      <c r="E39" s="105"/>
      <c r="F39" s="105"/>
      <c r="G39" s="105"/>
      <c r="H39" s="106"/>
    </row>
    <row r="40" spans="1:8" ht="12.75" customHeight="1" thickBot="1">
      <c r="A40" s="119"/>
      <c r="B40" s="144"/>
      <c r="C40" s="145"/>
      <c r="D40" s="145"/>
      <c r="E40" s="145"/>
      <c r="F40" s="145"/>
      <c r="G40" s="145"/>
      <c r="H40" s="146"/>
    </row>
    <row r="41" spans="1:8" ht="3.75" customHeight="1" thickTop="1">
      <c r="A41" s="120" t="s">
        <v>125</v>
      </c>
      <c r="B41" s="36"/>
      <c r="C41" s="37"/>
      <c r="D41" s="37"/>
      <c r="E41" s="37"/>
      <c r="F41" s="37"/>
      <c r="G41" s="37"/>
      <c r="H41" s="38"/>
    </row>
    <row r="42" spans="1:8" ht="15.75" customHeight="1">
      <c r="A42" s="120"/>
      <c r="B42" s="39" t="str">
        <f>IF(G2=2,"Entscheidung WIKA","WIKA Decision")</f>
        <v>Entscheidung WIKA</v>
      </c>
      <c r="C42" s="40"/>
      <c r="D42" s="41"/>
      <c r="E42" s="41"/>
      <c r="F42" s="41"/>
      <c r="G42" s="41"/>
      <c r="H42" s="42"/>
    </row>
    <row r="43" spans="1:8" ht="9" customHeight="1">
      <c r="A43" s="120"/>
      <c r="B43" s="43"/>
      <c r="C43" s="44"/>
      <c r="D43" s="41"/>
      <c r="E43" s="41"/>
      <c r="F43" s="41"/>
      <c r="G43" s="41"/>
      <c r="H43" s="42"/>
    </row>
    <row r="44" spans="1:8" ht="15.75">
      <c r="A44" s="120"/>
      <c r="B44" s="87" t="str">
        <f>IF(G2=2,"genehmigt","approved:")</f>
        <v>genehmigt</v>
      </c>
      <c r="C44" s="6"/>
      <c r="D44" s="41"/>
      <c r="E44" s="45" t="str">
        <f>IF(G2=2,"abgelehnt","rejected:")</f>
        <v>abgelehnt</v>
      </c>
      <c r="F44" s="6"/>
      <c r="G44" s="46"/>
      <c r="H44" s="42"/>
    </row>
    <row r="45" spans="1:8" ht="6" customHeight="1">
      <c r="A45" s="120"/>
      <c r="B45" s="47"/>
      <c r="C45" s="46"/>
      <c r="D45" s="41"/>
      <c r="E45" s="48"/>
      <c r="F45" s="46"/>
      <c r="G45" s="46"/>
      <c r="H45" s="42"/>
    </row>
    <row r="46" spans="1:8" ht="15" customHeight="1">
      <c r="A46" s="120"/>
      <c r="B46" s="147" t="str">
        <f>IF(G2=2,"Weitere Maßnahmen aufgrund von Fertigungsproblemen, Kundenreklamationen und dgl. behalten wir uns ausdrücklich vor.","We do explicitly reserve the right to take further steps due to production problems, customer complaints and similar.")</f>
        <v>Weitere Maßnahmen aufgrund von Fertigungsproblemen, Kundenreklamationen und dgl. behalten wir uns ausdrücklich vor.</v>
      </c>
      <c r="C46" s="148"/>
      <c r="D46" s="148"/>
      <c r="E46" s="148"/>
      <c r="F46" s="148"/>
      <c r="G46" s="148"/>
      <c r="H46" s="149"/>
    </row>
    <row r="47" spans="1:8" ht="6" customHeight="1">
      <c r="A47" s="120"/>
      <c r="B47" s="47"/>
      <c r="C47" s="46"/>
      <c r="D47" s="41"/>
      <c r="E47" s="48"/>
      <c r="F47" s="46"/>
      <c r="G47" s="46"/>
      <c r="H47" s="42"/>
    </row>
    <row r="48" spans="1:8" ht="15.75" customHeight="1">
      <c r="A48" s="120"/>
      <c r="B48" s="138" t="str">
        <f>IF(G2=2,"Freigabedauer o. freigegebene Stück","period of acceptance or quantity accepted:")</f>
        <v>Freigabedauer o. freigegebene Stück</v>
      </c>
      <c r="C48" s="139"/>
      <c r="D48" s="139"/>
      <c r="E48" s="139"/>
      <c r="F48" s="142"/>
      <c r="G48" s="143"/>
      <c r="H48" s="49"/>
    </row>
    <row r="49" spans="1:8" ht="6" customHeight="1">
      <c r="A49" s="120"/>
      <c r="B49" s="50"/>
      <c r="C49" s="51"/>
      <c r="D49" s="51"/>
      <c r="E49" s="51"/>
      <c r="F49" s="52"/>
      <c r="G49" s="52"/>
      <c r="H49" s="53"/>
    </row>
    <row r="50" spans="1:8" ht="15.75" customHeight="1">
      <c r="A50" s="120"/>
      <c r="B50" s="138" t="str">
        <f>IF(G2=2,"Nachbemusterung erforderlich","First Article Inspection necessary:")</f>
        <v>Nachbemusterung erforderlich</v>
      </c>
      <c r="C50" s="139"/>
      <c r="D50" s="139"/>
      <c r="E50" s="140"/>
      <c r="F50" s="6"/>
      <c r="G50" s="54"/>
      <c r="H50" s="42"/>
    </row>
    <row r="51" spans="1:8" ht="6" customHeight="1">
      <c r="A51" s="120"/>
      <c r="B51" s="43"/>
      <c r="C51" s="44"/>
      <c r="D51" s="41"/>
      <c r="E51" s="41"/>
      <c r="F51" s="41"/>
      <c r="G51" s="41"/>
      <c r="H51" s="42"/>
    </row>
    <row r="52" spans="1:8" ht="18.75" customHeight="1">
      <c r="A52" s="120"/>
      <c r="B52" s="82" t="str">
        <f>IF(G2=2,"Abteilung:","Departement:")</f>
        <v>Abteilung:</v>
      </c>
      <c r="C52" s="137"/>
      <c r="D52" s="137"/>
      <c r="E52" s="83" t="str">
        <f>IF(G2=2,"Verantwortlich:","Responsible:")</f>
        <v>Verantwortlich:</v>
      </c>
      <c r="F52" s="137"/>
      <c r="G52" s="137"/>
      <c r="H52" s="53"/>
    </row>
    <row r="53" spans="1:8" ht="12.75">
      <c r="A53" s="120"/>
      <c r="B53" s="43"/>
      <c r="C53" s="44"/>
      <c r="D53" s="41"/>
      <c r="E53" s="41"/>
      <c r="F53" s="41"/>
      <c r="G53" s="41"/>
      <c r="H53" s="42"/>
    </row>
    <row r="54" spans="1:8" ht="12.75">
      <c r="A54" s="120"/>
      <c r="B54" s="43"/>
      <c r="C54" s="44"/>
      <c r="D54" s="41"/>
      <c r="E54" s="44"/>
      <c r="F54" s="41"/>
      <c r="G54" s="41"/>
      <c r="H54" s="42"/>
    </row>
    <row r="55" spans="1:8" ht="12.75">
      <c r="A55" s="120"/>
      <c r="B55" s="55"/>
      <c r="C55" s="115"/>
      <c r="D55" s="115"/>
      <c r="E55" s="56"/>
      <c r="F55" s="116"/>
      <c r="G55" s="116"/>
      <c r="H55" s="42"/>
    </row>
    <row r="56" spans="1:8" ht="12.75">
      <c r="A56" s="120"/>
      <c r="B56" s="57"/>
      <c r="C56" s="97" t="str">
        <f>IF(G2=2,"Unterschrift","Signature")</f>
        <v>Unterschrift</v>
      </c>
      <c r="D56" s="97"/>
      <c r="E56" s="58"/>
      <c r="F56" s="97" t="str">
        <f>IF(G2=2,"Datum","Date")</f>
        <v>Datum</v>
      </c>
      <c r="G56" s="97"/>
      <c r="H56" s="42"/>
    </row>
    <row r="57" spans="1:8" ht="12.75">
      <c r="A57" s="120"/>
      <c r="B57" s="59"/>
      <c r="C57" s="58"/>
      <c r="D57" s="41"/>
      <c r="E57" s="58"/>
      <c r="F57" s="58"/>
      <c r="G57" s="58"/>
      <c r="H57" s="42"/>
    </row>
    <row r="58" spans="1:8" ht="12" customHeight="1">
      <c r="A58" s="120"/>
      <c r="B58" s="122" t="str">
        <f>IF(G2=2,"Bei EDV Erstellung ohne Unterschrift gültig","Valid without a signature when generated by EDP system.")</f>
        <v>Bei EDV Erstellung ohne Unterschrift gültig</v>
      </c>
      <c r="C58" s="123"/>
      <c r="D58" s="123"/>
      <c r="E58" s="123"/>
      <c r="F58" s="123"/>
      <c r="G58" s="123"/>
      <c r="H58" s="124"/>
    </row>
    <row r="59" spans="1:8" ht="21.75" customHeight="1" thickBot="1">
      <c r="A59" s="121"/>
      <c r="B59" s="101" t="str">
        <f>IF(G2=2,"Kennzeichung am Gebinde mit diesem Formular","This form has to be attached to the goods.")</f>
        <v>Kennzeichung am Gebinde mit diesem Formular</v>
      </c>
      <c r="C59" s="102"/>
      <c r="D59" s="102"/>
      <c r="E59" s="102"/>
      <c r="F59" s="102"/>
      <c r="G59" s="102"/>
      <c r="H59" s="103"/>
    </row>
    <row r="60" spans="1:8" ht="12.75">
      <c r="A60" s="32"/>
      <c r="B60" s="60" t="s">
        <v>134</v>
      </c>
      <c r="C60" s="60"/>
      <c r="D60" s="32"/>
      <c r="E60" s="32"/>
      <c r="F60" s="32"/>
      <c r="G60" s="32"/>
      <c r="H60" s="32"/>
    </row>
    <row r="61" spans="1:8" ht="12.75">
      <c r="A61" s="32"/>
      <c r="B61" s="32"/>
      <c r="C61" s="32"/>
      <c r="D61" s="32"/>
      <c r="E61" s="32"/>
      <c r="F61" s="32"/>
      <c r="G61" s="32"/>
      <c r="H61" s="32"/>
    </row>
  </sheetData>
  <sheetProtection/>
  <mergeCells count="52">
    <mergeCell ref="B2:D4"/>
    <mergeCell ref="B6:D6"/>
    <mergeCell ref="B10:D10"/>
    <mergeCell ref="E10:H10"/>
    <mergeCell ref="B13:D13"/>
    <mergeCell ref="B8:C8"/>
    <mergeCell ref="B11:D11"/>
    <mergeCell ref="F8:H8"/>
    <mergeCell ref="F9:H9"/>
    <mergeCell ref="B20:H22"/>
    <mergeCell ref="B24:H27"/>
    <mergeCell ref="B14:D14"/>
    <mergeCell ref="E15:H15"/>
    <mergeCell ref="E14:H14"/>
    <mergeCell ref="E6:H6"/>
    <mergeCell ref="B7:D7"/>
    <mergeCell ref="E13:H13"/>
    <mergeCell ref="B31:H31"/>
    <mergeCell ref="B29:H29"/>
    <mergeCell ref="E7:H7"/>
    <mergeCell ref="E17:H18"/>
    <mergeCell ref="B19:H19"/>
    <mergeCell ref="B9:C9"/>
    <mergeCell ref="B12:D12"/>
    <mergeCell ref="B50:E50"/>
    <mergeCell ref="B30:H30"/>
    <mergeCell ref="B33:H36"/>
    <mergeCell ref="F48:G48"/>
    <mergeCell ref="B48:E48"/>
    <mergeCell ref="B40:H40"/>
    <mergeCell ref="B46:H46"/>
    <mergeCell ref="B32:H32"/>
    <mergeCell ref="A6:A40"/>
    <mergeCell ref="A41:A59"/>
    <mergeCell ref="B58:H58"/>
    <mergeCell ref="B37:H37"/>
    <mergeCell ref="B38:H38"/>
    <mergeCell ref="B39:H39"/>
    <mergeCell ref="E11:H12"/>
    <mergeCell ref="E16:H16"/>
    <mergeCell ref="F52:G52"/>
    <mergeCell ref="C52:D52"/>
    <mergeCell ref="F56:G56"/>
    <mergeCell ref="B15:D15"/>
    <mergeCell ref="B59:H59"/>
    <mergeCell ref="B23:H23"/>
    <mergeCell ref="B28:H28"/>
    <mergeCell ref="B16:D16"/>
    <mergeCell ref="C56:D56"/>
    <mergeCell ref="B17:D18"/>
    <mergeCell ref="C55:D55"/>
    <mergeCell ref="F55:G55"/>
  </mergeCells>
  <conditionalFormatting sqref="B44">
    <cfRule type="expression" priority="3" dxfId="6" stopIfTrue="1">
      <formula>NOT($C$44="")</formula>
    </cfRule>
  </conditionalFormatting>
  <conditionalFormatting sqref="E44">
    <cfRule type="expression" priority="4" dxfId="7" stopIfTrue="1">
      <formula>NOT($F$44="")</formula>
    </cfRule>
  </conditionalFormatting>
  <conditionalFormatting sqref="F48:G48">
    <cfRule type="expression" priority="5" dxfId="8" stopIfTrue="1">
      <formula>NOT($C$44="")</formula>
    </cfRule>
  </conditionalFormatting>
  <printOptions horizontalCentered="1"/>
  <pageMargins left="0.3937007874015748" right="0.1968503937007874" top="0.3937007874015748" bottom="0.3937007874015748" header="0.5118110236220472" footer="0.5118110236220472"/>
  <pageSetup fitToHeight="1" fitToWidth="1" horizontalDpi="600" verticalDpi="600" orientation="portrait" paperSize="9" scale="96" r:id="rId3"/>
  <headerFooter alignWithMargins="0">
    <oddFooter>&amp;L&amp;6File: &amp;"Arial,Kursiv"&amp;F.xls</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2060"/>
  </sheetPr>
  <dimension ref="B2:AA60"/>
  <sheetViews>
    <sheetView view="pageBreakPreview" zoomScale="170" zoomScaleSheetLayoutView="170" zoomScalePageLayoutView="0" workbookViewId="0" topLeftCell="A13">
      <selection activeCell="D23" sqref="D23:E23"/>
    </sheetView>
  </sheetViews>
  <sheetFormatPr defaultColWidth="11.421875" defaultRowHeight="12.75"/>
  <cols>
    <col min="1" max="1" width="2.140625" style="0" customWidth="1"/>
    <col min="2" max="2" width="17.8515625" style="0" customWidth="1"/>
    <col min="3" max="3" width="3.00390625" style="0" customWidth="1"/>
    <col min="6" max="6" width="7.140625" style="0" customWidth="1"/>
    <col min="7" max="7" width="10.28125" style="0" customWidth="1"/>
    <col min="9" max="9" width="0.85546875" style="1" customWidth="1"/>
    <col min="10" max="10" width="3.00390625" style="0" customWidth="1"/>
    <col min="13" max="13" width="46.00390625" style="0" customWidth="1"/>
    <col min="18" max="18" width="2.421875" style="0" customWidth="1"/>
    <col min="20" max="20" width="2.421875" style="0" customWidth="1"/>
    <col min="22" max="22" width="2.421875" style="0" customWidth="1"/>
    <col min="24" max="24" width="2.421875" style="0" customWidth="1"/>
    <col min="26" max="26" width="2.28125" style="0" customWidth="1"/>
  </cols>
  <sheetData>
    <row r="1" ht="12.75"/>
    <row r="2" spans="2:12" ht="17.25" customHeight="1">
      <c r="B2" s="209" t="str">
        <f>IF('Deviation Request'!G2=2,"interne Entscheidungsübersicht","Internal Decision Matrix")</f>
        <v>interne Entscheidungsübersicht</v>
      </c>
      <c r="C2" s="209"/>
      <c r="D2" s="209"/>
      <c r="E2" s="209"/>
      <c r="F2" s="209"/>
      <c r="G2" s="209"/>
      <c r="H2" s="88"/>
      <c r="I2" s="41"/>
      <c r="J2" s="32"/>
      <c r="K2" s="32"/>
      <c r="L2" s="32"/>
    </row>
    <row r="3" spans="2:12" ht="17.25" customHeight="1">
      <c r="B3" s="209"/>
      <c r="C3" s="209"/>
      <c r="D3" s="209"/>
      <c r="E3" s="209"/>
      <c r="F3" s="209"/>
      <c r="G3" s="209"/>
      <c r="H3" s="88"/>
      <c r="I3" s="41"/>
      <c r="J3" s="32"/>
      <c r="K3" s="32"/>
      <c r="L3" s="32"/>
    </row>
    <row r="4" spans="2:12" ht="17.25" customHeight="1">
      <c r="B4" s="209"/>
      <c r="C4" s="209"/>
      <c r="D4" s="209"/>
      <c r="E4" s="209"/>
      <c r="F4" s="209"/>
      <c r="G4" s="209"/>
      <c r="H4" s="88"/>
      <c r="I4" s="41"/>
      <c r="J4" s="32"/>
      <c r="K4" s="32"/>
      <c r="L4" s="32"/>
    </row>
    <row r="5" spans="2:12" ht="12.75">
      <c r="B5" s="32"/>
      <c r="C5" s="32"/>
      <c r="D5" s="32"/>
      <c r="E5" s="32"/>
      <c r="F5" s="32"/>
      <c r="G5" s="32"/>
      <c r="H5" s="32"/>
      <c r="I5" s="41"/>
      <c r="J5" s="32"/>
      <c r="K5" s="32"/>
      <c r="L5" s="32"/>
    </row>
    <row r="6" spans="2:12" ht="12.75">
      <c r="B6" s="62" t="str">
        <f>'Deviation Request'!E6</f>
        <v>Firma:</v>
      </c>
      <c r="C6" s="62"/>
      <c r="D6" s="210">
        <f>IF('Deviation Request'!E7="","",'Deviation Request'!E7)</f>
      </c>
      <c r="E6" s="210"/>
      <c r="F6" s="210"/>
      <c r="G6" s="210"/>
      <c r="H6" s="210"/>
      <c r="I6" s="210"/>
      <c r="J6" s="32"/>
      <c r="K6" s="32"/>
      <c r="L6" s="32"/>
    </row>
    <row r="7" spans="2:12" ht="12.75">
      <c r="B7" s="32"/>
      <c r="C7" s="32"/>
      <c r="D7" s="32"/>
      <c r="E7" s="32"/>
      <c r="F7" s="32"/>
      <c r="G7" s="32"/>
      <c r="H7" s="32"/>
      <c r="I7" s="41"/>
      <c r="J7" s="32"/>
      <c r="K7" s="32"/>
      <c r="L7" s="32"/>
    </row>
    <row r="8" spans="2:12" ht="12.75">
      <c r="B8" s="62" t="str">
        <f>'Deviation Request'!B12</f>
        <v>Teil-Nummer:</v>
      </c>
      <c r="C8" s="62"/>
      <c r="D8" s="198">
        <f>IF('Deviation Request'!B13="","",'Deviation Request'!B13)</f>
      </c>
      <c r="E8" s="198"/>
      <c r="F8" s="198"/>
      <c r="G8" s="198"/>
      <c r="H8" s="198"/>
      <c r="I8" s="198"/>
      <c r="L8" s="32"/>
    </row>
    <row r="10" spans="2:12" ht="12.75">
      <c r="B10" s="62" t="str">
        <f>'Deviation Request'!E16</f>
        <v>Fehlerbeschreibung:</v>
      </c>
      <c r="C10" s="62"/>
      <c r="D10" s="198">
        <f>IF('Deviation Request'!E17="","",'Deviation Request'!E17)</f>
      </c>
      <c r="E10" s="198"/>
      <c r="F10" s="198"/>
      <c r="G10" s="198"/>
      <c r="H10" s="198"/>
      <c r="I10" s="198"/>
      <c r="L10" s="32"/>
    </row>
    <row r="11" spans="5:12" ht="12.75">
      <c r="E11" s="1"/>
      <c r="L11" s="32"/>
    </row>
    <row r="12" spans="2:12" ht="12.75">
      <c r="B12" s="62" t="str">
        <f>'Deviation Request'!Text6</f>
        <v>Erstelldatum:</v>
      </c>
      <c r="D12" s="199">
        <f>IF('Deviation Request'!F9="","",'Deviation Request'!F9)</f>
      </c>
      <c r="E12" s="199"/>
      <c r="F12" s="199"/>
      <c r="G12" s="199"/>
      <c r="H12" s="199"/>
      <c r="I12" s="199"/>
      <c r="L12" s="32"/>
    </row>
    <row r="13" spans="2:12" ht="12.75">
      <c r="B13" s="32"/>
      <c r="C13" s="32"/>
      <c r="D13" s="32"/>
      <c r="E13" s="32"/>
      <c r="L13" s="32"/>
    </row>
    <row r="14" spans="2:12" ht="15.75">
      <c r="B14" s="40" t="s">
        <v>126</v>
      </c>
      <c r="C14" s="63"/>
      <c r="D14" s="41"/>
      <c r="E14" s="41"/>
      <c r="F14" s="41"/>
      <c r="G14" s="41"/>
      <c r="H14" s="41"/>
      <c r="I14" s="41"/>
      <c r="J14" s="41"/>
      <c r="K14" s="41"/>
      <c r="L14" s="41"/>
    </row>
    <row r="15" spans="2:12" ht="12.75">
      <c r="B15" s="41"/>
      <c r="C15" s="41"/>
      <c r="D15" s="41"/>
      <c r="E15" s="41"/>
      <c r="F15" s="41"/>
      <c r="G15" s="41"/>
      <c r="H15" s="41"/>
      <c r="I15" s="41"/>
      <c r="J15" s="41"/>
      <c r="K15" s="41"/>
      <c r="L15" s="41"/>
    </row>
    <row r="16" spans="2:12" ht="13.5" thickBot="1">
      <c r="B16" s="94" t="str">
        <f>IF('Deviation Request'!$G$2=2,"1. Bereichs-Q","1. Quality Dept.")</f>
        <v>1. Bereichs-Q</v>
      </c>
      <c r="C16" s="71"/>
      <c r="D16" s="193"/>
      <c r="E16" s="194"/>
      <c r="F16" s="68"/>
      <c r="G16" s="195"/>
      <c r="H16" s="196"/>
      <c r="I16" s="95"/>
      <c r="J16" s="28"/>
      <c r="K16" s="64" t="str">
        <f>IF('Deviation Request'!$G$2=2,"erteilt","approved")</f>
        <v>erteilt</v>
      </c>
      <c r="L16" s="65"/>
    </row>
    <row r="17" spans="2:27" ht="13.5" thickBot="1">
      <c r="B17" s="192" t="str">
        <f>IF('Deviation Request'!$G$2=2,"sollte es sich um ein zulassungsrelevantes Teil handeln: Richtlinienbeauftragten kontaktieren","in case of an approval related part consultation with policy representative necessary")</f>
        <v>sollte es sich um ein zulassungsrelevantes Teil handeln: Richtlinienbeauftragten kontaktieren</v>
      </c>
      <c r="C17" s="71"/>
      <c r="D17" s="197" t="s">
        <v>117</v>
      </c>
      <c r="E17" s="197"/>
      <c r="F17" s="68"/>
      <c r="G17" s="197" t="str">
        <f>IF('Deviation Request'!$G$2=2,"Datum","Date")</f>
        <v>Datum</v>
      </c>
      <c r="H17" s="197"/>
      <c r="I17" s="72"/>
      <c r="J17" s="27"/>
      <c r="K17" s="64" t="str">
        <f>IF('Deviation Request'!$G$2=2,"nicht erteilt *","not approved*")</f>
        <v>nicht erteilt *</v>
      </c>
      <c r="L17" s="66"/>
      <c r="Q17" s="21"/>
      <c r="R17" s="22"/>
      <c r="S17" s="22"/>
      <c r="T17" s="22"/>
      <c r="U17" s="22"/>
      <c r="V17" s="22"/>
      <c r="W17" s="22"/>
      <c r="X17" s="22"/>
      <c r="Y17" s="23"/>
      <c r="Z17" s="1"/>
      <c r="AA17" s="91" t="s">
        <v>133</v>
      </c>
    </row>
    <row r="18" spans="2:26" ht="21" customHeight="1">
      <c r="B18" s="192"/>
      <c r="C18" s="71"/>
      <c r="D18" s="72"/>
      <c r="E18" s="72"/>
      <c r="F18" s="68"/>
      <c r="G18" s="68"/>
      <c r="H18" s="68"/>
      <c r="I18" s="68"/>
      <c r="J18" s="69"/>
      <c r="K18" s="73"/>
      <c r="L18" s="95"/>
      <c r="W18" s="24"/>
      <c r="Y18" s="24"/>
      <c r="Z18" s="24">
        <v>1</v>
      </c>
    </row>
    <row r="19" spans="2:27" ht="12.75">
      <c r="B19" s="67"/>
      <c r="C19" s="68"/>
      <c r="D19" s="68"/>
      <c r="E19" s="68"/>
      <c r="F19" s="68"/>
      <c r="G19" s="68"/>
      <c r="H19" s="68"/>
      <c r="I19" s="68"/>
      <c r="J19" s="69"/>
      <c r="K19" s="70"/>
      <c r="L19" s="68"/>
      <c r="S19" s="24"/>
      <c r="W19" s="24"/>
      <c r="Y19" s="24"/>
      <c r="Z19" s="24">
        <v>2</v>
      </c>
      <c r="AA19" s="89" t="s">
        <v>129</v>
      </c>
    </row>
    <row r="20" spans="2:27" ht="12.75">
      <c r="B20" s="71" t="str">
        <f>IF('Deviation Request'!$G$2=2,"2. Konstruktion","2. Design Dept.")</f>
        <v>2. Konstruktion</v>
      </c>
      <c r="C20" s="71"/>
      <c r="D20" s="193"/>
      <c r="E20" s="194"/>
      <c r="F20" s="68"/>
      <c r="G20" s="195"/>
      <c r="H20" s="196"/>
      <c r="I20" s="68"/>
      <c r="J20" s="28"/>
      <c r="K20" s="64" t="str">
        <f>IF('Deviation Request'!$G$2=2,"erteilt","approved")</f>
        <v>erteilt</v>
      </c>
      <c r="L20" s="65"/>
      <c r="S20" s="24"/>
      <c r="W20" s="24"/>
      <c r="Z20">
        <v>3</v>
      </c>
      <c r="AA20" s="89" t="s">
        <v>130</v>
      </c>
    </row>
    <row r="21" spans="2:27" ht="12.75" customHeight="1">
      <c r="B21" s="192" t="str">
        <f>IF('Deviation Request'!$G$2=2,"sollte es sich um ein zulassungsrelevantes Teil handeln: Richtlinienbeauftragten kontaktieren","in case of an approval related part consultation with policy representative necessary")</f>
        <v>sollte es sich um ein zulassungsrelevantes Teil handeln: Richtlinienbeauftragten kontaktieren</v>
      </c>
      <c r="C21" s="71"/>
      <c r="D21" s="197" t="s">
        <v>117</v>
      </c>
      <c r="E21" s="197"/>
      <c r="F21" s="68"/>
      <c r="G21" s="197" t="str">
        <f>IF('Deviation Request'!$G$2=2,"Datum","Date")</f>
        <v>Datum</v>
      </c>
      <c r="H21" s="197"/>
      <c r="I21" s="72"/>
      <c r="J21" s="27"/>
      <c r="K21" s="64" t="str">
        <f>IF('Deviation Request'!$G$2=2,"nicht erteilt *","not approved*")</f>
        <v>nicht erteilt *</v>
      </c>
      <c r="L21" s="66"/>
      <c r="S21" s="24"/>
      <c r="W21" s="24"/>
      <c r="Y21" s="24"/>
      <c r="Z21" s="24">
        <v>4</v>
      </c>
      <c r="AA21" s="89" t="s">
        <v>131</v>
      </c>
    </row>
    <row r="22" spans="2:27" ht="23.25" customHeight="1">
      <c r="B22" s="192"/>
      <c r="C22" s="71"/>
      <c r="D22" s="72"/>
      <c r="E22" s="72"/>
      <c r="F22" s="68"/>
      <c r="G22" s="68"/>
      <c r="H22" s="68"/>
      <c r="I22" s="68"/>
      <c r="J22" s="69"/>
      <c r="K22" s="73"/>
      <c r="L22" s="68"/>
      <c r="S22" s="24"/>
      <c r="W22" s="24"/>
      <c r="Z22" s="92">
        <v>5</v>
      </c>
      <c r="AA22" s="90" t="s">
        <v>132</v>
      </c>
    </row>
    <row r="23" spans="2:23" ht="12.75">
      <c r="B23" s="67"/>
      <c r="C23" s="68"/>
      <c r="D23" s="68"/>
      <c r="E23" s="68"/>
      <c r="F23" s="68"/>
      <c r="G23" s="68"/>
      <c r="H23" s="68"/>
      <c r="I23" s="68"/>
      <c r="J23" s="69"/>
      <c r="K23" s="70"/>
      <c r="L23" s="68"/>
      <c r="S23" s="24"/>
      <c r="W23" s="24"/>
    </row>
    <row r="24" spans="2:26" ht="12.75">
      <c r="B24" s="96" t="str">
        <f>IF('Deviation Request'!$G$2=2,"3. Richtlinienbeauftragter","3. Policy representative")</f>
        <v>3. Richtlinienbeauftragter</v>
      </c>
      <c r="C24" s="71"/>
      <c r="D24" s="193"/>
      <c r="E24" s="194"/>
      <c r="F24" s="68"/>
      <c r="G24" s="195"/>
      <c r="H24" s="196"/>
      <c r="I24" s="68"/>
      <c r="J24" s="28"/>
      <c r="K24" s="64" t="str">
        <f>IF('Deviation Request'!$G$2=2,"erteilt","approved")</f>
        <v>erteilt</v>
      </c>
      <c r="L24" s="65"/>
      <c r="S24" s="24"/>
      <c r="Y24" s="24"/>
      <c r="Z24" s="24"/>
    </row>
    <row r="25" spans="2:26" ht="12.75">
      <c r="B25" s="71"/>
      <c r="C25" s="71"/>
      <c r="D25" s="197" t="s">
        <v>117</v>
      </c>
      <c r="E25" s="197"/>
      <c r="F25" s="68"/>
      <c r="G25" s="197" t="str">
        <f>IF('Deviation Request'!$G$2=2,"Datum","Date")</f>
        <v>Datum</v>
      </c>
      <c r="H25" s="197"/>
      <c r="I25" s="72"/>
      <c r="J25" s="27"/>
      <c r="K25" s="64" t="str">
        <f>IF('Deviation Request'!$G$2=2,"nicht erteilt *","not approved*")</f>
        <v>nicht erteilt *</v>
      </c>
      <c r="L25" s="66"/>
      <c r="S25" s="24"/>
      <c r="Y25" s="24"/>
      <c r="Z25" s="24"/>
    </row>
    <row r="26" spans="2:26" ht="12.75">
      <c r="B26" s="71"/>
      <c r="C26" s="71"/>
      <c r="D26" s="72"/>
      <c r="E26" s="72"/>
      <c r="F26" s="68"/>
      <c r="G26" s="68"/>
      <c r="H26" s="68"/>
      <c r="I26" s="68"/>
      <c r="J26" s="69"/>
      <c r="K26" s="73"/>
      <c r="L26" s="68"/>
      <c r="S26" s="24"/>
      <c r="Y26" s="24"/>
      <c r="Z26" s="24"/>
    </row>
    <row r="27" spans="2:23" ht="12.75">
      <c r="B27" s="67"/>
      <c r="C27" s="68"/>
      <c r="D27" s="68"/>
      <c r="E27" s="68"/>
      <c r="F27" s="68"/>
      <c r="G27" s="68"/>
      <c r="H27" s="68"/>
      <c r="I27" s="68"/>
      <c r="J27" s="69"/>
      <c r="K27" s="70"/>
      <c r="L27" s="68"/>
      <c r="S27" s="24"/>
      <c r="W27" s="24"/>
    </row>
    <row r="28" spans="2:26" ht="12.75">
      <c r="B28" s="71" t="s">
        <v>135</v>
      </c>
      <c r="C28" s="71"/>
      <c r="D28" s="193"/>
      <c r="E28" s="194"/>
      <c r="F28" s="68"/>
      <c r="G28" s="195"/>
      <c r="H28" s="196"/>
      <c r="I28" s="68"/>
      <c r="J28" s="28"/>
      <c r="K28" s="64" t="str">
        <f>IF('Deviation Request'!$G$2=2,"erteilt","approved")</f>
        <v>erteilt</v>
      </c>
      <c r="L28" s="65"/>
      <c r="S28" s="24"/>
      <c r="Y28" s="24"/>
      <c r="Z28" s="24"/>
    </row>
    <row r="29" spans="2:26" ht="12.75">
      <c r="B29" s="71"/>
      <c r="C29" s="71"/>
      <c r="D29" s="197" t="s">
        <v>117</v>
      </c>
      <c r="E29" s="197"/>
      <c r="F29" s="68"/>
      <c r="G29" s="197" t="str">
        <f>IF('Deviation Request'!$G$2=2,"Datum","Date")</f>
        <v>Datum</v>
      </c>
      <c r="H29" s="197"/>
      <c r="I29" s="72"/>
      <c r="J29" s="27"/>
      <c r="K29" s="64" t="str">
        <f>IF('Deviation Request'!$G$2=2,"nicht erteilt *","not approved*")</f>
        <v>nicht erteilt *</v>
      </c>
      <c r="L29" s="66"/>
      <c r="S29" s="24"/>
      <c r="Y29" s="24"/>
      <c r="Z29" s="24"/>
    </row>
    <row r="30" spans="2:26" ht="12.75">
      <c r="B30" s="71"/>
      <c r="C30" s="71"/>
      <c r="D30" s="72"/>
      <c r="E30" s="72"/>
      <c r="F30" s="68"/>
      <c r="G30" s="68"/>
      <c r="H30" s="68"/>
      <c r="I30" s="68"/>
      <c r="J30" s="69"/>
      <c r="K30" s="73"/>
      <c r="L30" s="68"/>
      <c r="S30" s="24"/>
      <c r="Y30" s="24"/>
      <c r="Z30" s="24"/>
    </row>
    <row r="31" spans="2:26" ht="12.75">
      <c r="B31" s="44"/>
      <c r="C31" s="41"/>
      <c r="D31" s="41"/>
      <c r="E31" s="41"/>
      <c r="F31" s="41"/>
      <c r="G31" s="41"/>
      <c r="H31" s="41"/>
      <c r="I31" s="41"/>
      <c r="J31" s="74"/>
      <c r="K31" s="75"/>
      <c r="L31" s="41"/>
      <c r="S31" s="24"/>
      <c r="Y31" s="24"/>
      <c r="Z31" s="24"/>
    </row>
    <row r="32" spans="2:26" ht="12.75">
      <c r="B32" s="76" t="str">
        <f>IF('Deviation Request'!$G$2=2,"5. Logistik","5. Logistics")</f>
        <v>5. Logistik</v>
      </c>
      <c r="C32" s="76"/>
      <c r="D32" s="214"/>
      <c r="E32" s="213"/>
      <c r="F32" s="41"/>
      <c r="G32" s="207"/>
      <c r="H32" s="208"/>
      <c r="I32" s="41"/>
      <c r="J32" s="29"/>
      <c r="K32" s="64" t="str">
        <f>IF('Deviation Request'!$G$2=2,"erteilt","approved")</f>
        <v>erteilt</v>
      </c>
      <c r="L32" s="65"/>
      <c r="S32" s="24"/>
      <c r="Y32" s="24"/>
      <c r="Z32" s="24"/>
    </row>
    <row r="33" spans="2:19" ht="12.75">
      <c r="B33" s="76"/>
      <c r="C33" s="76"/>
      <c r="D33" s="197" t="s">
        <v>117</v>
      </c>
      <c r="E33" s="197"/>
      <c r="F33" s="41"/>
      <c r="G33" s="197" t="str">
        <f>IF('Deviation Request'!$G$2=2,"Datum","Date")</f>
        <v>Datum</v>
      </c>
      <c r="H33" s="197"/>
      <c r="I33" s="77"/>
      <c r="J33" s="26"/>
      <c r="K33" s="64" t="str">
        <f>IF('Deviation Request'!$G$2=2,"nicht erteilt *","not approved*")</f>
        <v>nicht erteilt *</v>
      </c>
      <c r="L33" s="66"/>
      <c r="S33" s="24"/>
    </row>
    <row r="34" spans="2:26" ht="12.75">
      <c r="B34" s="76"/>
      <c r="C34" s="76"/>
      <c r="D34" s="77"/>
      <c r="E34" s="77"/>
      <c r="F34" s="41"/>
      <c r="G34" s="41"/>
      <c r="H34" s="41"/>
      <c r="I34" s="41"/>
      <c r="J34" s="74"/>
      <c r="K34" s="78"/>
      <c r="L34" s="41"/>
      <c r="S34" s="24"/>
      <c r="Y34" s="24"/>
      <c r="Z34" s="24"/>
    </row>
    <row r="35" spans="2:12" ht="12.75">
      <c r="B35" s="44"/>
      <c r="C35" s="41"/>
      <c r="D35" s="41"/>
      <c r="E35" s="41"/>
      <c r="F35" s="41"/>
      <c r="G35" s="41"/>
      <c r="H35" s="41"/>
      <c r="I35" s="41"/>
      <c r="J35" s="74"/>
      <c r="K35" s="75"/>
      <c r="L35" s="41"/>
    </row>
    <row r="36" spans="2:12" ht="12.75">
      <c r="B36" s="7"/>
      <c r="C36" s="41"/>
      <c r="D36" s="213"/>
      <c r="E36" s="213"/>
      <c r="F36" s="41"/>
      <c r="G36" s="208"/>
      <c r="H36" s="208"/>
      <c r="I36" s="41"/>
      <c r="J36" s="29"/>
      <c r="K36" s="64" t="str">
        <f>IF('Deviation Request'!$G$2=2,"erteilt","approved")</f>
        <v>erteilt</v>
      </c>
      <c r="L36" s="65"/>
    </row>
    <row r="37" spans="2:12" ht="12.75">
      <c r="B37" s="41"/>
      <c r="C37" s="41"/>
      <c r="D37" s="197" t="s">
        <v>117</v>
      </c>
      <c r="E37" s="197"/>
      <c r="F37" s="41"/>
      <c r="G37" s="197" t="str">
        <f>IF('Deviation Request'!$G$2=2,"Datum","Date")</f>
        <v>Datum</v>
      </c>
      <c r="H37" s="197"/>
      <c r="I37" s="77"/>
      <c r="J37" s="26"/>
      <c r="K37" s="64" t="str">
        <f>IF('Deviation Request'!$G$2=2,"nicht erteilt *","not approved*")</f>
        <v>nicht erteilt *</v>
      </c>
      <c r="L37" s="66"/>
    </row>
    <row r="38" spans="2:12" ht="12.75">
      <c r="B38" s="41"/>
      <c r="C38" s="41"/>
      <c r="D38" s="77"/>
      <c r="E38" s="77"/>
      <c r="F38" s="41"/>
      <c r="G38" s="77"/>
      <c r="H38" s="77"/>
      <c r="I38" s="77"/>
      <c r="J38" s="74"/>
      <c r="L38" s="41"/>
    </row>
    <row r="39" spans="2:12" ht="12.75">
      <c r="B39" s="32"/>
      <c r="C39" s="41"/>
      <c r="E39" s="32"/>
      <c r="F39" s="32"/>
      <c r="G39" s="32"/>
      <c r="H39" s="32"/>
      <c r="I39" s="41"/>
      <c r="J39" s="32"/>
      <c r="K39" s="200" t="str">
        <f>IF('Deviation Request'!G2=2,"*= Grund bei Bemerkungen aufführen","*=name reason at comments")</f>
        <v>*= Grund bei Bemerkungen aufführen</v>
      </c>
      <c r="L39" s="200"/>
    </row>
    <row r="40" spans="3:12" ht="12.75">
      <c r="C40" s="62" t="str">
        <f>IF('Deviation Request'!G2=2,"Verantwortlich:","Responsible:")</f>
        <v>Verantwortlich:</v>
      </c>
      <c r="G40" s="211" t="str">
        <f>IF('Deviation Request'!$G$2=2,"Schweregrad:","Severity level:")</f>
        <v>Schweregrad:</v>
      </c>
      <c r="H40" s="211"/>
      <c r="I40" s="41"/>
      <c r="J40" s="32"/>
      <c r="K40" s="200"/>
      <c r="L40" s="200"/>
    </row>
    <row r="41" spans="2:11" ht="12.75">
      <c r="B41" s="32"/>
      <c r="C41" s="5"/>
      <c r="D41" s="62" t="str">
        <f>IF('Deviation Request'!G2=2,"Lieferant","Supplier")</f>
        <v>Lieferant</v>
      </c>
      <c r="F41" s="32"/>
      <c r="G41" s="212" t="e">
        <f>#REF!</f>
        <v>#REF!</v>
      </c>
      <c r="H41" s="212"/>
      <c r="I41" s="41"/>
      <c r="J41" s="32"/>
      <c r="K41" s="79"/>
    </row>
    <row r="42" spans="2:11" ht="12.75">
      <c r="B42" s="32"/>
      <c r="C42" s="5"/>
      <c r="D42" s="62" t="s">
        <v>1</v>
      </c>
      <c r="G42" s="212"/>
      <c r="H42" s="212"/>
      <c r="I42" s="41"/>
      <c r="J42" s="32"/>
      <c r="K42" s="79"/>
    </row>
    <row r="43" spans="2:11" ht="12.75">
      <c r="B43" s="32"/>
      <c r="C43" s="41"/>
      <c r="D43" s="62"/>
      <c r="E43" s="32"/>
      <c r="F43" s="32"/>
      <c r="G43" s="32"/>
      <c r="H43" s="32"/>
      <c r="I43" s="41"/>
      <c r="J43" s="32"/>
      <c r="K43" s="79"/>
    </row>
    <row r="44" spans="2:11" ht="12.75">
      <c r="B44" s="62" t="str">
        <f>IF('Deviation Request'!G2=2,"Bemerkungen/Massnahmen:","Comments/Countermeasures:")</f>
        <v>Bemerkungen/Massnahmen:</v>
      </c>
      <c r="C44" s="32"/>
      <c r="D44" s="32"/>
      <c r="E44" s="32"/>
      <c r="F44" s="32"/>
      <c r="G44" s="32"/>
      <c r="H44" s="32"/>
      <c r="I44" s="80"/>
      <c r="J44" s="80"/>
      <c r="K44" s="80"/>
    </row>
    <row r="45" spans="2:12" ht="12.75">
      <c r="B45" s="203"/>
      <c r="C45" s="204"/>
      <c r="D45" s="204"/>
      <c r="E45" s="204"/>
      <c r="F45" s="204"/>
      <c r="G45" s="204"/>
      <c r="H45" s="204"/>
      <c r="I45" s="204"/>
      <c r="J45" s="204"/>
      <c r="K45" s="204"/>
      <c r="L45" s="204"/>
    </row>
    <row r="46" spans="2:12" ht="12.75">
      <c r="B46" s="205"/>
      <c r="C46" s="205"/>
      <c r="D46" s="205"/>
      <c r="E46" s="205"/>
      <c r="F46" s="205"/>
      <c r="G46" s="205"/>
      <c r="H46" s="205"/>
      <c r="I46" s="205"/>
      <c r="J46" s="205"/>
      <c r="K46" s="205"/>
      <c r="L46" s="205"/>
    </row>
    <row r="47" spans="2:12" ht="12.75">
      <c r="B47" s="205"/>
      <c r="C47" s="205"/>
      <c r="D47" s="205"/>
      <c r="E47" s="205"/>
      <c r="F47" s="205"/>
      <c r="G47" s="205"/>
      <c r="H47" s="205"/>
      <c r="I47" s="205"/>
      <c r="J47" s="205"/>
      <c r="K47" s="205"/>
      <c r="L47" s="205"/>
    </row>
    <row r="48" spans="2:12" ht="12.75">
      <c r="B48" s="205"/>
      <c r="C48" s="205"/>
      <c r="D48" s="205"/>
      <c r="E48" s="205"/>
      <c r="F48" s="205"/>
      <c r="G48" s="205"/>
      <c r="H48" s="205"/>
      <c r="I48" s="205"/>
      <c r="J48" s="205"/>
      <c r="K48" s="205"/>
      <c r="L48" s="205"/>
    </row>
    <row r="49" spans="2:12" ht="12.75">
      <c r="B49" s="205"/>
      <c r="C49" s="205"/>
      <c r="D49" s="205"/>
      <c r="E49" s="205"/>
      <c r="F49" s="205"/>
      <c r="G49" s="205"/>
      <c r="H49" s="205"/>
      <c r="I49" s="205"/>
      <c r="J49" s="205"/>
      <c r="K49" s="205"/>
      <c r="L49" s="205"/>
    </row>
    <row r="50" spans="2:12" ht="12.75">
      <c r="B50" s="205"/>
      <c r="C50" s="205"/>
      <c r="D50" s="205"/>
      <c r="E50" s="205"/>
      <c r="F50" s="205"/>
      <c r="G50" s="205"/>
      <c r="H50" s="205"/>
      <c r="I50" s="205"/>
      <c r="J50" s="205"/>
      <c r="K50" s="205"/>
      <c r="L50" s="205"/>
    </row>
    <row r="51" spans="2:12" ht="12.75">
      <c r="B51" s="205"/>
      <c r="C51" s="205"/>
      <c r="D51" s="205"/>
      <c r="E51" s="205"/>
      <c r="F51" s="205"/>
      <c r="G51" s="205"/>
      <c r="H51" s="205"/>
      <c r="I51" s="205"/>
      <c r="J51" s="205"/>
      <c r="K51" s="205"/>
      <c r="L51" s="205"/>
    </row>
    <row r="52" spans="2:12" ht="12.75">
      <c r="B52" s="205"/>
      <c r="C52" s="205"/>
      <c r="D52" s="205"/>
      <c r="E52" s="205"/>
      <c r="F52" s="205"/>
      <c r="G52" s="205"/>
      <c r="H52" s="205"/>
      <c r="I52" s="205"/>
      <c r="J52" s="205"/>
      <c r="K52" s="205"/>
      <c r="L52" s="205"/>
    </row>
    <row r="53" spans="2:12" ht="12.75">
      <c r="B53" s="205"/>
      <c r="C53" s="205"/>
      <c r="D53" s="205"/>
      <c r="E53" s="205"/>
      <c r="F53" s="205"/>
      <c r="G53" s="205"/>
      <c r="H53" s="205"/>
      <c r="I53" s="205"/>
      <c r="J53" s="205"/>
      <c r="K53" s="205"/>
      <c r="L53" s="205"/>
    </row>
    <row r="54" spans="2:12" ht="12.75">
      <c r="B54" s="205"/>
      <c r="C54" s="205"/>
      <c r="D54" s="205"/>
      <c r="E54" s="205"/>
      <c r="F54" s="205"/>
      <c r="G54" s="205"/>
      <c r="H54" s="205"/>
      <c r="I54" s="205"/>
      <c r="J54" s="205"/>
      <c r="K54" s="205"/>
      <c r="L54" s="205"/>
    </row>
    <row r="55" spans="2:12" ht="12.75">
      <c r="B55" s="206"/>
      <c r="C55" s="206"/>
      <c r="D55" s="206"/>
      <c r="E55" s="206"/>
      <c r="F55" s="206"/>
      <c r="G55" s="206"/>
      <c r="H55" s="206"/>
      <c r="I55" s="206"/>
      <c r="J55" s="206"/>
      <c r="K55" s="206"/>
      <c r="L55" s="206"/>
    </row>
    <row r="56" spans="2:12" ht="12.75" customHeight="1">
      <c r="B56" s="201" t="str">
        <f>IF('Deviation Request'!G2=2,"SQE schickt das Formular an GB-QS und Konstruktion. GB-QS führt es einer Entscheidung zu und bezieht in Abhängigkeit des Einzelfalles alle oder teilweise die anderen Fachbereiche in den Entscheidungsprozess mit ein.","
SQE sends the form to Production Quality and Design Dept.. Production Quality leads it to a decision and involves other department in the decision-making process if neccessary .")</f>
        <v>SQE schickt das Formular an GB-QS und Konstruktion. GB-QS führt es einer Entscheidung zu und bezieht in Abhängigkeit des Einzelfalles alle oder teilweise die anderen Fachbereiche in den Entscheidungsprozess mit ein.</v>
      </c>
      <c r="C56" s="201"/>
      <c r="D56" s="201"/>
      <c r="E56" s="201"/>
      <c r="F56" s="201"/>
      <c r="G56" s="201"/>
      <c r="H56" s="201"/>
      <c r="I56" s="201"/>
      <c r="J56" s="201"/>
      <c r="K56" s="201"/>
      <c r="L56" s="201"/>
    </row>
    <row r="57" spans="2:12" ht="12.75">
      <c r="B57" s="202"/>
      <c r="C57" s="202"/>
      <c r="D57" s="202"/>
      <c r="E57" s="202"/>
      <c r="F57" s="202"/>
      <c r="G57" s="202"/>
      <c r="H57" s="202"/>
      <c r="I57" s="202"/>
      <c r="J57" s="202"/>
      <c r="K57" s="202"/>
      <c r="L57" s="202"/>
    </row>
    <row r="58" spans="2:12" ht="12.75">
      <c r="B58" s="202"/>
      <c r="C58" s="202"/>
      <c r="D58" s="202"/>
      <c r="E58" s="202"/>
      <c r="F58" s="202"/>
      <c r="G58" s="202"/>
      <c r="H58" s="202"/>
      <c r="I58" s="202"/>
      <c r="J58" s="202"/>
      <c r="K58" s="202"/>
      <c r="L58" s="202"/>
    </row>
    <row r="59" spans="2:12" ht="12.75">
      <c r="B59" s="202"/>
      <c r="C59" s="202"/>
      <c r="D59" s="202"/>
      <c r="E59" s="202"/>
      <c r="F59" s="202"/>
      <c r="G59" s="202"/>
      <c r="H59" s="202"/>
      <c r="I59" s="202"/>
      <c r="J59" s="202"/>
      <c r="K59" s="202"/>
      <c r="L59" s="202"/>
    </row>
    <row r="60" spans="2:12" ht="12.75">
      <c r="B60" s="202"/>
      <c r="C60" s="202"/>
      <c r="D60" s="202"/>
      <c r="E60" s="202"/>
      <c r="F60" s="202"/>
      <c r="G60" s="202"/>
      <c r="H60" s="202"/>
      <c r="I60" s="202"/>
      <c r="J60" s="202"/>
      <c r="K60" s="202"/>
      <c r="L60" s="202"/>
    </row>
  </sheetData>
  <sheetProtection/>
  <mergeCells count="36">
    <mergeCell ref="D16:E16"/>
    <mergeCell ref="D29:E29"/>
    <mergeCell ref="D17:E17"/>
    <mergeCell ref="G29:H29"/>
    <mergeCell ref="D36:E36"/>
    <mergeCell ref="D28:E28"/>
    <mergeCell ref="G21:H21"/>
    <mergeCell ref="D21:E21"/>
    <mergeCell ref="D32:E32"/>
    <mergeCell ref="G33:H33"/>
    <mergeCell ref="B45:L55"/>
    <mergeCell ref="G32:H32"/>
    <mergeCell ref="G36:H36"/>
    <mergeCell ref="B2:G4"/>
    <mergeCell ref="D6:I6"/>
    <mergeCell ref="G40:H40"/>
    <mergeCell ref="G41:H42"/>
    <mergeCell ref="D20:E20"/>
    <mergeCell ref="G28:H28"/>
    <mergeCell ref="G17:H17"/>
    <mergeCell ref="D10:I10"/>
    <mergeCell ref="D8:I8"/>
    <mergeCell ref="D12:I12"/>
    <mergeCell ref="K39:L40"/>
    <mergeCell ref="B56:L60"/>
    <mergeCell ref="D37:E37"/>
    <mergeCell ref="G37:H37"/>
    <mergeCell ref="D33:E33"/>
    <mergeCell ref="G16:H16"/>
    <mergeCell ref="G20:H20"/>
    <mergeCell ref="B21:B22"/>
    <mergeCell ref="D24:E24"/>
    <mergeCell ref="G24:H24"/>
    <mergeCell ref="D25:E25"/>
    <mergeCell ref="G25:H25"/>
    <mergeCell ref="B17:B18"/>
  </mergeCells>
  <conditionalFormatting sqref="G41:H42">
    <cfRule type="cellIs" priority="1" dxfId="2" operator="equal" stopIfTrue="1">
      <formula>"critical"</formula>
    </cfRule>
    <cfRule type="cellIs" priority="2" dxfId="1" operator="equal" stopIfTrue="1">
      <formula>"high"</formula>
    </cfRule>
    <cfRule type="cellIs" priority="3" dxfId="0" operator="equal" stopIfTrue="1">
      <formula>"medium"</formula>
    </cfRule>
    <cfRule type="cellIs" priority="4" dxfId="9" operator="equal" stopIfTrue="1">
      <formula>"low"</formula>
    </cfRule>
  </conditionalFormatting>
  <printOptions/>
  <pageMargins left="0.3937007874015748" right="0.1968503937007874" top="0.7874015748031497" bottom="0.7874015748031497" header="0.5118110236220472" footer="0.5118110236220472"/>
  <pageSetup horizontalDpi="600" verticalDpi="600" orientation="portrait" paperSize="9" scale="95" r:id="rId3"/>
  <headerFooter alignWithMargins="0">
    <oddFooter>&amp;L&amp;6File: &amp;"Arial,Kursiv"&amp;F.xls&amp;C&amp;6Rev.: 07/Oct-02-2007&amp;R&amp;6erstellt: TD-QT-L</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002060"/>
  </sheetPr>
  <dimension ref="B2:M61"/>
  <sheetViews>
    <sheetView view="pageBreakPreview" zoomScale="120" zoomScaleSheetLayoutView="120" zoomScalePageLayoutView="0" workbookViewId="0" topLeftCell="A1">
      <selection activeCell="A1" sqref="A1"/>
    </sheetView>
  </sheetViews>
  <sheetFormatPr defaultColWidth="11.421875" defaultRowHeight="12.75"/>
  <cols>
    <col min="1" max="1" width="2.140625" style="0" customWidth="1"/>
    <col min="2" max="2" width="17.8515625" style="0" customWidth="1"/>
    <col min="3" max="3" width="3.00390625" style="0" customWidth="1"/>
    <col min="6" max="6" width="7.140625" style="0" customWidth="1"/>
    <col min="7" max="7" width="10.28125" style="0" customWidth="1"/>
    <col min="9" max="9" width="0.85546875" style="1" customWidth="1"/>
    <col min="10" max="10" width="3.00390625" style="0" customWidth="1"/>
    <col min="13" max="13" width="46.00390625" style="0" customWidth="1"/>
    <col min="18" max="18" width="2.421875" style="0" customWidth="1"/>
    <col min="20" max="20" width="2.421875" style="0" customWidth="1"/>
    <col min="22" max="22" width="2.421875" style="0" customWidth="1"/>
    <col min="24" max="24" width="2.421875" style="0" customWidth="1"/>
  </cols>
  <sheetData>
    <row r="1" ht="12.75"/>
    <row r="2" spans="2:12" ht="17.25" customHeight="1">
      <c r="B2" s="209" t="str">
        <f>IF('Deviation Request'!G2=2,"Dokumente, Fotos, sonstiges","Documentation / Pictures / other topics")</f>
        <v>Dokumente, Fotos, sonstiges</v>
      </c>
      <c r="C2" s="209"/>
      <c r="D2" s="209"/>
      <c r="E2" s="209"/>
      <c r="F2" s="209"/>
      <c r="G2" s="209"/>
      <c r="H2" s="88"/>
      <c r="I2" s="41"/>
      <c r="J2" s="32"/>
      <c r="K2" s="32"/>
      <c r="L2" s="32"/>
    </row>
    <row r="3" spans="2:12" ht="17.25" customHeight="1">
      <c r="B3" s="209"/>
      <c r="C3" s="209"/>
      <c r="D3" s="209"/>
      <c r="E3" s="209"/>
      <c r="F3" s="209"/>
      <c r="G3" s="209"/>
      <c r="H3" s="88"/>
      <c r="I3" s="41"/>
      <c r="J3" s="32"/>
      <c r="K3" s="32"/>
      <c r="L3" s="32"/>
    </row>
    <row r="4" spans="2:12" ht="17.25" customHeight="1">
      <c r="B4" s="209"/>
      <c r="C4" s="209"/>
      <c r="D4" s="209"/>
      <c r="E4" s="209"/>
      <c r="F4" s="209"/>
      <c r="G4" s="209"/>
      <c r="H4" s="88"/>
      <c r="I4" s="41"/>
      <c r="J4" s="32"/>
      <c r="K4" s="32"/>
      <c r="L4" s="32"/>
    </row>
    <row r="5" spans="2:12" ht="12.75">
      <c r="B5" s="32"/>
      <c r="C5" s="32"/>
      <c r="D5" s="32"/>
      <c r="E5" s="32"/>
      <c r="F5" s="32"/>
      <c r="G5" s="32"/>
      <c r="H5" s="32"/>
      <c r="I5" s="41"/>
      <c r="J5" s="32"/>
      <c r="K5" s="32"/>
      <c r="L5" s="32"/>
    </row>
    <row r="6" spans="2:12" ht="12.75">
      <c r="B6" s="62" t="str">
        <f>'Deviation Request'!E6</f>
        <v>Firma:</v>
      </c>
      <c r="C6" s="62"/>
      <c r="D6" s="210">
        <f>IF('Deviation Request'!E7="","",'Deviation Request'!E7)</f>
      </c>
      <c r="E6" s="210"/>
      <c r="F6" s="210"/>
      <c r="G6" s="210"/>
      <c r="H6" s="81"/>
      <c r="I6" s="41"/>
      <c r="J6" s="32"/>
      <c r="K6" s="32"/>
      <c r="L6" s="32"/>
    </row>
    <row r="7" spans="2:12" ht="12.75">
      <c r="B7" s="32"/>
      <c r="C7" s="32"/>
      <c r="D7" s="32"/>
      <c r="E7" s="32"/>
      <c r="F7" s="32"/>
      <c r="G7" s="32"/>
      <c r="H7" s="32"/>
      <c r="I7" s="41"/>
      <c r="J7" s="32"/>
      <c r="K7" s="32"/>
      <c r="L7" s="32"/>
    </row>
    <row r="8" spans="2:12" ht="12.75">
      <c r="B8" s="62" t="str">
        <f>'Deviation Request'!B12</f>
        <v>Teil-Nummer:</v>
      </c>
      <c r="C8" s="62"/>
      <c r="D8" s="198">
        <f>IF('Deviation Request'!B13="","",'Deviation Request'!B13)</f>
      </c>
      <c r="E8" s="198"/>
      <c r="F8" s="198"/>
      <c r="G8" s="198"/>
      <c r="H8" s="198"/>
      <c r="I8" s="198"/>
      <c r="L8" s="32"/>
    </row>
    <row r="9" ht="12.75">
      <c r="L9" s="32"/>
    </row>
    <row r="10" spans="2:12" ht="12.75">
      <c r="B10" s="62" t="str">
        <f>'Deviation Request'!E16</f>
        <v>Fehlerbeschreibung:</v>
      </c>
      <c r="C10" s="62"/>
      <c r="D10" s="198">
        <f>IF('Deviation Request'!E17="","",'Deviation Request'!E17)</f>
      </c>
      <c r="E10" s="198"/>
      <c r="F10" s="198"/>
      <c r="G10" s="198"/>
      <c r="H10" s="198"/>
      <c r="I10" s="198"/>
      <c r="L10" s="32"/>
    </row>
    <row r="11" spans="5:12" ht="12.75">
      <c r="E11" s="1"/>
      <c r="L11" s="32"/>
    </row>
    <row r="12" spans="2:12" ht="12.75">
      <c r="B12" s="62" t="str">
        <f>'Deviation Request'!Text6</f>
        <v>Erstelldatum:</v>
      </c>
      <c r="D12" s="199">
        <f>IF('Deviation Request'!F9="","",'Deviation Request'!F9)</f>
      </c>
      <c r="E12" s="199"/>
      <c r="F12" s="199"/>
      <c r="G12" s="199"/>
      <c r="H12" s="199"/>
      <c r="I12" s="199"/>
      <c r="L12" s="32"/>
    </row>
    <row r="13" spans="2:12" ht="12.75">
      <c r="B13" s="32"/>
      <c r="C13" s="32"/>
      <c r="D13" s="32"/>
      <c r="E13" s="32"/>
      <c r="L13" s="32"/>
    </row>
    <row r="14" spans="2:12" ht="12.75">
      <c r="B14" s="215"/>
      <c r="C14" s="216"/>
      <c r="D14" s="216"/>
      <c r="E14" s="216"/>
      <c r="F14" s="216"/>
      <c r="G14" s="216"/>
      <c r="H14" s="216"/>
      <c r="I14" s="216"/>
      <c r="J14" s="216"/>
      <c r="K14" s="216"/>
      <c r="L14" s="217"/>
    </row>
    <row r="15" spans="2:12" ht="12.75">
      <c r="B15" s="218"/>
      <c r="C15" s="205"/>
      <c r="D15" s="205"/>
      <c r="E15" s="205"/>
      <c r="F15" s="205"/>
      <c r="G15" s="205"/>
      <c r="H15" s="205"/>
      <c r="I15" s="205"/>
      <c r="J15" s="205"/>
      <c r="K15" s="205"/>
      <c r="L15" s="219"/>
    </row>
    <row r="16" spans="2:12" ht="12.75">
      <c r="B16" s="218"/>
      <c r="C16" s="205"/>
      <c r="D16" s="205"/>
      <c r="E16" s="205"/>
      <c r="F16" s="205"/>
      <c r="G16" s="205"/>
      <c r="H16" s="205"/>
      <c r="I16" s="205"/>
      <c r="J16" s="205"/>
      <c r="K16" s="205"/>
      <c r="L16" s="219"/>
    </row>
    <row r="17" spans="2:13" ht="18">
      <c r="B17" s="218"/>
      <c r="C17" s="205"/>
      <c r="D17" s="205"/>
      <c r="E17" s="205"/>
      <c r="F17" s="205"/>
      <c r="G17" s="205"/>
      <c r="H17" s="205"/>
      <c r="I17" s="205"/>
      <c r="J17" s="205"/>
      <c r="K17" s="205"/>
      <c r="L17" s="219"/>
      <c r="M17" s="61"/>
    </row>
    <row r="18" spans="2:12" ht="12.75">
      <c r="B18" s="218"/>
      <c r="C18" s="205"/>
      <c r="D18" s="205"/>
      <c r="E18" s="205"/>
      <c r="F18" s="205"/>
      <c r="G18" s="205"/>
      <c r="H18" s="205"/>
      <c r="I18" s="205"/>
      <c r="J18" s="205"/>
      <c r="K18" s="205"/>
      <c r="L18" s="219"/>
    </row>
    <row r="19" spans="2:12" ht="12.75">
      <c r="B19" s="218"/>
      <c r="C19" s="205"/>
      <c r="D19" s="205"/>
      <c r="E19" s="205"/>
      <c r="F19" s="205"/>
      <c r="G19" s="205"/>
      <c r="H19" s="205"/>
      <c r="I19" s="205"/>
      <c r="J19" s="205"/>
      <c r="K19" s="205"/>
      <c r="L19" s="219"/>
    </row>
    <row r="20" spans="2:12" ht="12.75">
      <c r="B20" s="218"/>
      <c r="C20" s="205"/>
      <c r="D20" s="205"/>
      <c r="E20" s="205"/>
      <c r="F20" s="205"/>
      <c r="G20" s="205"/>
      <c r="H20" s="205"/>
      <c r="I20" s="205"/>
      <c r="J20" s="205"/>
      <c r="K20" s="205"/>
      <c r="L20" s="219"/>
    </row>
    <row r="21" spans="2:12" ht="12.75">
      <c r="B21" s="218"/>
      <c r="C21" s="205"/>
      <c r="D21" s="205"/>
      <c r="E21" s="205"/>
      <c r="F21" s="205"/>
      <c r="G21" s="205"/>
      <c r="H21" s="205"/>
      <c r="I21" s="205"/>
      <c r="J21" s="205"/>
      <c r="K21" s="205"/>
      <c r="L21" s="219"/>
    </row>
    <row r="22" spans="2:12" ht="12.75">
      <c r="B22" s="218"/>
      <c r="C22" s="205"/>
      <c r="D22" s="205"/>
      <c r="E22" s="205"/>
      <c r="F22" s="205"/>
      <c r="G22" s="205"/>
      <c r="H22" s="205"/>
      <c r="I22" s="205"/>
      <c r="J22" s="205"/>
      <c r="K22" s="205"/>
      <c r="L22" s="219"/>
    </row>
    <row r="23" spans="2:12" ht="12.75">
      <c r="B23" s="218"/>
      <c r="C23" s="205"/>
      <c r="D23" s="205"/>
      <c r="E23" s="205"/>
      <c r="F23" s="205"/>
      <c r="G23" s="205"/>
      <c r="H23" s="205"/>
      <c r="I23" s="205"/>
      <c r="J23" s="205"/>
      <c r="K23" s="205"/>
      <c r="L23" s="219"/>
    </row>
    <row r="24" spans="2:12" ht="12.75">
      <c r="B24" s="218"/>
      <c r="C24" s="205"/>
      <c r="D24" s="205"/>
      <c r="E24" s="205"/>
      <c r="F24" s="205"/>
      <c r="G24" s="205"/>
      <c r="H24" s="205"/>
      <c r="I24" s="205"/>
      <c r="J24" s="205"/>
      <c r="K24" s="205"/>
      <c r="L24" s="219"/>
    </row>
    <row r="25" spans="2:12" ht="12.75">
      <c r="B25" s="218"/>
      <c r="C25" s="205"/>
      <c r="D25" s="205"/>
      <c r="E25" s="205"/>
      <c r="F25" s="205"/>
      <c r="G25" s="205"/>
      <c r="H25" s="205"/>
      <c r="I25" s="205"/>
      <c r="J25" s="205"/>
      <c r="K25" s="205"/>
      <c r="L25" s="219"/>
    </row>
    <row r="26" spans="2:12" ht="12.75">
      <c r="B26" s="218"/>
      <c r="C26" s="205"/>
      <c r="D26" s="205"/>
      <c r="E26" s="205"/>
      <c r="F26" s="205"/>
      <c r="G26" s="205"/>
      <c r="H26" s="205"/>
      <c r="I26" s="205"/>
      <c r="J26" s="205"/>
      <c r="K26" s="205"/>
      <c r="L26" s="219"/>
    </row>
    <row r="27" spans="2:12" ht="12.75">
      <c r="B27" s="218"/>
      <c r="C27" s="205"/>
      <c r="D27" s="205"/>
      <c r="E27" s="205"/>
      <c r="F27" s="205"/>
      <c r="G27" s="205"/>
      <c r="H27" s="205"/>
      <c r="I27" s="205"/>
      <c r="J27" s="205"/>
      <c r="K27" s="205"/>
      <c r="L27" s="219"/>
    </row>
    <row r="28" spans="2:12" ht="12.75">
      <c r="B28" s="218"/>
      <c r="C28" s="205"/>
      <c r="D28" s="205"/>
      <c r="E28" s="205"/>
      <c r="F28" s="205"/>
      <c r="G28" s="205"/>
      <c r="H28" s="205"/>
      <c r="I28" s="205"/>
      <c r="J28" s="205"/>
      <c r="K28" s="205"/>
      <c r="L28" s="219"/>
    </row>
    <row r="29" spans="2:12" ht="12.75">
      <c r="B29" s="218"/>
      <c r="C29" s="205"/>
      <c r="D29" s="205"/>
      <c r="E29" s="205"/>
      <c r="F29" s="205"/>
      <c r="G29" s="205"/>
      <c r="H29" s="205"/>
      <c r="I29" s="205"/>
      <c r="J29" s="205"/>
      <c r="K29" s="205"/>
      <c r="L29" s="219"/>
    </row>
    <row r="30" spans="2:12" ht="12.75">
      <c r="B30" s="218"/>
      <c r="C30" s="205"/>
      <c r="D30" s="205"/>
      <c r="E30" s="205"/>
      <c r="F30" s="205"/>
      <c r="G30" s="205"/>
      <c r="H30" s="205"/>
      <c r="I30" s="205"/>
      <c r="J30" s="205"/>
      <c r="K30" s="205"/>
      <c r="L30" s="219"/>
    </row>
    <row r="31" spans="2:12" ht="12.75">
      <c r="B31" s="218"/>
      <c r="C31" s="205"/>
      <c r="D31" s="205"/>
      <c r="E31" s="205"/>
      <c r="F31" s="205"/>
      <c r="G31" s="205"/>
      <c r="H31" s="205"/>
      <c r="I31" s="205"/>
      <c r="J31" s="205"/>
      <c r="K31" s="205"/>
      <c r="L31" s="219"/>
    </row>
    <row r="32" spans="2:12" ht="12.75">
      <c r="B32" s="218"/>
      <c r="C32" s="205"/>
      <c r="D32" s="205"/>
      <c r="E32" s="205"/>
      <c r="F32" s="205"/>
      <c r="G32" s="205"/>
      <c r="H32" s="205"/>
      <c r="I32" s="205"/>
      <c r="J32" s="205"/>
      <c r="K32" s="205"/>
      <c r="L32" s="219"/>
    </row>
    <row r="33" spans="2:12" ht="12.75">
      <c r="B33" s="218"/>
      <c r="C33" s="205"/>
      <c r="D33" s="205"/>
      <c r="E33" s="205"/>
      <c r="F33" s="205"/>
      <c r="G33" s="205"/>
      <c r="H33" s="205"/>
      <c r="I33" s="205"/>
      <c r="J33" s="205"/>
      <c r="K33" s="205"/>
      <c r="L33" s="219"/>
    </row>
    <row r="34" spans="2:12" ht="12.75">
      <c r="B34" s="218"/>
      <c r="C34" s="205"/>
      <c r="D34" s="205"/>
      <c r="E34" s="205"/>
      <c r="F34" s="205"/>
      <c r="G34" s="205"/>
      <c r="H34" s="205"/>
      <c r="I34" s="205"/>
      <c r="J34" s="205"/>
      <c r="K34" s="205"/>
      <c r="L34" s="219"/>
    </row>
    <row r="35" spans="2:12" ht="12.75">
      <c r="B35" s="218"/>
      <c r="C35" s="205"/>
      <c r="D35" s="205"/>
      <c r="E35" s="205"/>
      <c r="F35" s="205"/>
      <c r="G35" s="205"/>
      <c r="H35" s="205"/>
      <c r="I35" s="205"/>
      <c r="J35" s="205"/>
      <c r="K35" s="205"/>
      <c r="L35" s="219"/>
    </row>
    <row r="36" spans="2:12" ht="12.75">
      <c r="B36" s="218"/>
      <c r="C36" s="205"/>
      <c r="D36" s="205"/>
      <c r="E36" s="205"/>
      <c r="F36" s="205"/>
      <c r="G36" s="205"/>
      <c r="H36" s="205"/>
      <c r="I36" s="205"/>
      <c r="J36" s="205"/>
      <c r="K36" s="205"/>
      <c r="L36" s="219"/>
    </row>
    <row r="37" spans="2:12" ht="12.75">
      <c r="B37" s="218"/>
      <c r="C37" s="205"/>
      <c r="D37" s="205"/>
      <c r="E37" s="205"/>
      <c r="F37" s="205"/>
      <c r="G37" s="205"/>
      <c r="H37" s="205"/>
      <c r="I37" s="205"/>
      <c r="J37" s="205"/>
      <c r="K37" s="205"/>
      <c r="L37" s="219"/>
    </row>
    <row r="38" spans="2:12" ht="12.75">
      <c r="B38" s="218"/>
      <c r="C38" s="205"/>
      <c r="D38" s="205"/>
      <c r="E38" s="205"/>
      <c r="F38" s="205"/>
      <c r="G38" s="205"/>
      <c r="H38" s="205"/>
      <c r="I38" s="205"/>
      <c r="J38" s="205"/>
      <c r="K38" s="205"/>
      <c r="L38" s="219"/>
    </row>
    <row r="39" spans="2:12" ht="12.75">
      <c r="B39" s="218"/>
      <c r="C39" s="205"/>
      <c r="D39" s="205"/>
      <c r="E39" s="205"/>
      <c r="F39" s="205"/>
      <c r="G39" s="205"/>
      <c r="H39" s="205"/>
      <c r="I39" s="205"/>
      <c r="J39" s="205"/>
      <c r="K39" s="205"/>
      <c r="L39" s="219"/>
    </row>
    <row r="40" spans="2:12" ht="12.75">
      <c r="B40" s="218"/>
      <c r="C40" s="205"/>
      <c r="D40" s="205"/>
      <c r="E40" s="205"/>
      <c r="F40" s="205"/>
      <c r="G40" s="205"/>
      <c r="H40" s="205"/>
      <c r="I40" s="205"/>
      <c r="J40" s="205"/>
      <c r="K40" s="205"/>
      <c r="L40" s="219"/>
    </row>
    <row r="41" spans="2:12" ht="12.75">
      <c r="B41" s="218"/>
      <c r="C41" s="205"/>
      <c r="D41" s="205"/>
      <c r="E41" s="205"/>
      <c r="F41" s="205"/>
      <c r="G41" s="205"/>
      <c r="H41" s="205"/>
      <c r="I41" s="205"/>
      <c r="J41" s="205"/>
      <c r="K41" s="205"/>
      <c r="L41" s="219"/>
    </row>
    <row r="42" spans="2:12" ht="12.75">
      <c r="B42" s="220"/>
      <c r="C42" s="206"/>
      <c r="D42" s="206"/>
      <c r="E42" s="206"/>
      <c r="F42" s="206"/>
      <c r="G42" s="206"/>
      <c r="H42" s="206"/>
      <c r="I42" s="206"/>
      <c r="J42" s="206"/>
      <c r="K42" s="206"/>
      <c r="L42" s="221"/>
    </row>
    <row r="43" spans="2:12" ht="12.75">
      <c r="B43" s="32"/>
      <c r="C43" s="32"/>
      <c r="D43" s="32"/>
      <c r="E43" s="32"/>
      <c r="F43" s="32"/>
      <c r="G43" s="32"/>
      <c r="H43" s="32"/>
      <c r="I43" s="41"/>
      <c r="J43" s="32"/>
      <c r="K43" s="32"/>
      <c r="L43" s="32"/>
    </row>
    <row r="44" spans="2:12" ht="12.75">
      <c r="B44" s="62" t="s">
        <v>127</v>
      </c>
      <c r="C44" s="32"/>
      <c r="D44" s="32"/>
      <c r="E44" s="32"/>
      <c r="F44" s="32"/>
      <c r="G44" s="32"/>
      <c r="H44" s="32"/>
      <c r="I44" s="80"/>
      <c r="J44" s="80"/>
      <c r="K44" s="80"/>
      <c r="L44" s="80"/>
    </row>
    <row r="45" spans="2:12" ht="12.75">
      <c r="B45" s="204"/>
      <c r="C45" s="204"/>
      <c r="D45" s="204"/>
      <c r="E45" s="204"/>
      <c r="F45" s="204"/>
      <c r="G45" s="204"/>
      <c r="H45" s="204"/>
      <c r="I45" s="204"/>
      <c r="J45" s="204"/>
      <c r="K45" s="204"/>
      <c r="L45" s="204"/>
    </row>
    <row r="46" spans="2:12" ht="12.75">
      <c r="B46" s="205"/>
      <c r="C46" s="205"/>
      <c r="D46" s="205"/>
      <c r="E46" s="205"/>
      <c r="F46" s="205"/>
      <c r="G46" s="205"/>
      <c r="H46" s="205"/>
      <c r="I46" s="205"/>
      <c r="J46" s="205"/>
      <c r="K46" s="205"/>
      <c r="L46" s="205"/>
    </row>
    <row r="47" spans="2:12" ht="12.75">
      <c r="B47" s="205"/>
      <c r="C47" s="205"/>
      <c r="D47" s="205"/>
      <c r="E47" s="205"/>
      <c r="F47" s="205"/>
      <c r="G47" s="205"/>
      <c r="H47" s="205"/>
      <c r="I47" s="205"/>
      <c r="J47" s="205"/>
      <c r="K47" s="205"/>
      <c r="L47" s="205"/>
    </row>
    <row r="48" spans="2:12" ht="12.75">
      <c r="B48" s="205"/>
      <c r="C48" s="205"/>
      <c r="D48" s="205"/>
      <c r="E48" s="205"/>
      <c r="F48" s="205"/>
      <c r="G48" s="205"/>
      <c r="H48" s="205"/>
      <c r="I48" s="205"/>
      <c r="J48" s="205"/>
      <c r="K48" s="205"/>
      <c r="L48" s="205"/>
    </row>
    <row r="49" spans="2:12" ht="12.75">
      <c r="B49" s="205"/>
      <c r="C49" s="205"/>
      <c r="D49" s="205"/>
      <c r="E49" s="205"/>
      <c r="F49" s="205"/>
      <c r="G49" s="205"/>
      <c r="H49" s="205"/>
      <c r="I49" s="205"/>
      <c r="J49" s="205"/>
      <c r="K49" s="205"/>
      <c r="L49" s="205"/>
    </row>
    <row r="50" spans="2:12" ht="12.75">
      <c r="B50" s="205"/>
      <c r="C50" s="205"/>
      <c r="D50" s="205"/>
      <c r="E50" s="205"/>
      <c r="F50" s="205"/>
      <c r="G50" s="205"/>
      <c r="H50" s="205"/>
      <c r="I50" s="205"/>
      <c r="J50" s="205"/>
      <c r="K50" s="205"/>
      <c r="L50" s="205"/>
    </row>
    <row r="51" spans="2:12" ht="12.75">
      <c r="B51" s="205"/>
      <c r="C51" s="205"/>
      <c r="D51" s="205"/>
      <c r="E51" s="205"/>
      <c r="F51" s="205"/>
      <c r="G51" s="205"/>
      <c r="H51" s="205"/>
      <c r="I51" s="205"/>
      <c r="J51" s="205"/>
      <c r="K51" s="205"/>
      <c r="L51" s="205"/>
    </row>
    <row r="52" spans="2:12" ht="12.75">
      <c r="B52" s="205"/>
      <c r="C52" s="205"/>
      <c r="D52" s="205"/>
      <c r="E52" s="205"/>
      <c r="F52" s="205"/>
      <c r="G52" s="205"/>
      <c r="H52" s="205"/>
      <c r="I52" s="205"/>
      <c r="J52" s="205"/>
      <c r="K52" s="205"/>
      <c r="L52" s="205"/>
    </row>
    <row r="53" spans="2:12" ht="12.75">
      <c r="B53" s="205"/>
      <c r="C53" s="205"/>
      <c r="D53" s="205"/>
      <c r="E53" s="205"/>
      <c r="F53" s="205"/>
      <c r="G53" s="205"/>
      <c r="H53" s="205"/>
      <c r="I53" s="205"/>
      <c r="J53" s="205"/>
      <c r="K53" s="205"/>
      <c r="L53" s="205"/>
    </row>
    <row r="54" spans="2:12" ht="12.75">
      <c r="B54" s="205"/>
      <c r="C54" s="205"/>
      <c r="D54" s="205"/>
      <c r="E54" s="205"/>
      <c r="F54" s="205"/>
      <c r="G54" s="205"/>
      <c r="H54" s="205"/>
      <c r="I54" s="205"/>
      <c r="J54" s="205"/>
      <c r="K54" s="205"/>
      <c r="L54" s="205"/>
    </row>
    <row r="55" spans="2:12" ht="12.75">
      <c r="B55" s="205"/>
      <c r="C55" s="205"/>
      <c r="D55" s="205"/>
      <c r="E55" s="205"/>
      <c r="F55" s="205"/>
      <c r="G55" s="205"/>
      <c r="H55" s="205"/>
      <c r="I55" s="205"/>
      <c r="J55" s="205"/>
      <c r="K55" s="205"/>
      <c r="L55" s="205"/>
    </row>
    <row r="56" spans="2:12" ht="12.75">
      <c r="B56" s="206"/>
      <c r="C56" s="206"/>
      <c r="D56" s="206"/>
      <c r="E56" s="206"/>
      <c r="F56" s="206"/>
      <c r="G56" s="206"/>
      <c r="H56" s="206"/>
      <c r="I56" s="206"/>
      <c r="J56" s="206"/>
      <c r="K56" s="206"/>
      <c r="L56" s="206"/>
    </row>
    <row r="57" spans="2:12" ht="12.75" customHeight="1">
      <c r="B57" s="201" t="s">
        <v>128</v>
      </c>
      <c r="C57" s="201"/>
      <c r="D57" s="201"/>
      <c r="E57" s="201"/>
      <c r="F57" s="201"/>
      <c r="G57" s="201"/>
      <c r="H57" s="201"/>
      <c r="I57" s="201"/>
      <c r="J57" s="201"/>
      <c r="K57" s="201"/>
      <c r="L57" s="201"/>
    </row>
    <row r="58" spans="2:12" ht="12.75">
      <c r="B58" s="202"/>
      <c r="C58" s="202"/>
      <c r="D58" s="202"/>
      <c r="E58" s="202"/>
      <c r="F58" s="202"/>
      <c r="G58" s="202"/>
      <c r="H58" s="202"/>
      <c r="I58" s="202"/>
      <c r="J58" s="202"/>
      <c r="K58" s="202"/>
      <c r="L58" s="202"/>
    </row>
    <row r="59" spans="2:12" ht="12.75">
      <c r="B59" s="202"/>
      <c r="C59" s="202"/>
      <c r="D59" s="202"/>
      <c r="E59" s="202"/>
      <c r="F59" s="202"/>
      <c r="G59" s="202"/>
      <c r="H59" s="202"/>
      <c r="I59" s="202"/>
      <c r="J59" s="202"/>
      <c r="K59" s="202"/>
      <c r="L59" s="202"/>
    </row>
    <row r="60" spans="2:12" ht="12.75">
      <c r="B60" s="202"/>
      <c r="C60" s="202"/>
      <c r="D60" s="202"/>
      <c r="E60" s="202"/>
      <c r="F60" s="202"/>
      <c r="G60" s="202"/>
      <c r="H60" s="202"/>
      <c r="I60" s="202"/>
      <c r="J60" s="202"/>
      <c r="K60" s="202"/>
      <c r="L60" s="202"/>
    </row>
    <row r="61" spans="2:12" ht="12.75">
      <c r="B61" s="202"/>
      <c r="C61" s="202"/>
      <c r="D61" s="202"/>
      <c r="E61" s="202"/>
      <c r="F61" s="202"/>
      <c r="G61" s="202"/>
      <c r="H61" s="202"/>
      <c r="I61" s="202"/>
      <c r="J61" s="202"/>
      <c r="K61" s="202"/>
      <c r="L61" s="202"/>
    </row>
  </sheetData>
  <sheetProtection sheet="1"/>
  <mergeCells count="8">
    <mergeCell ref="B2:G4"/>
    <mergeCell ref="B57:L61"/>
    <mergeCell ref="B14:L42"/>
    <mergeCell ref="B45:L56"/>
    <mergeCell ref="D6:G6"/>
    <mergeCell ref="D8:I8"/>
    <mergeCell ref="D10:I10"/>
    <mergeCell ref="D12:I12"/>
  </mergeCells>
  <printOptions/>
  <pageMargins left="0.3937007874015748" right="0.1968503937007874" top="0.7874015748031497" bottom="0.7874015748031497" header="0.5118110236220472" footer="0.5118110236220472"/>
  <pageSetup horizontalDpi="600" verticalDpi="600" orientation="portrait" paperSize="9" scale="95" r:id="rId2"/>
  <headerFooter alignWithMargins="0">
    <oddFooter>&amp;L&amp;6File: &amp;"Arial,Kursiv"&amp;F.xls&amp;C&amp;6Rev.: 07/Oct-02-2007&amp;R&amp;6erstellt: TD-QT-L</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1:S56"/>
  <sheetViews>
    <sheetView zoomScalePageLayoutView="0" workbookViewId="0" topLeftCell="A1">
      <selection activeCell="A1" sqref="A1"/>
    </sheetView>
  </sheetViews>
  <sheetFormatPr defaultColWidth="11.421875" defaultRowHeight="12.75"/>
  <cols>
    <col min="1" max="1" width="3.57421875" style="0" customWidth="1"/>
    <col min="2" max="4" width="4.57421875" style="0" customWidth="1"/>
    <col min="5" max="5" width="5.28125" style="0" customWidth="1"/>
    <col min="6" max="33" width="4.57421875" style="0" customWidth="1"/>
  </cols>
  <sheetData>
    <row r="1" spans="1:19" ht="26.25">
      <c r="A1" s="9" t="s">
        <v>37</v>
      </c>
      <c r="B1" s="10"/>
      <c r="C1" s="10"/>
      <c r="D1" s="10"/>
      <c r="E1" s="10"/>
      <c r="F1" s="10"/>
      <c r="G1" s="10"/>
      <c r="H1" s="10"/>
      <c r="I1" s="10"/>
      <c r="J1" s="10"/>
      <c r="K1" s="10"/>
      <c r="L1" s="10"/>
      <c r="M1" s="10"/>
      <c r="N1" s="10"/>
      <c r="O1" s="10"/>
      <c r="P1" s="10"/>
      <c r="Q1" s="10"/>
      <c r="R1" s="10"/>
      <c r="S1" s="10"/>
    </row>
    <row r="2" spans="1:19" ht="15.75">
      <c r="A2" s="11" t="s">
        <v>51</v>
      </c>
      <c r="B2" s="10"/>
      <c r="C2" s="10"/>
      <c r="D2" s="10"/>
      <c r="E2" s="10"/>
      <c r="F2" s="10"/>
      <c r="G2" s="10"/>
      <c r="H2" s="10"/>
      <c r="I2" s="10"/>
      <c r="J2" s="10"/>
      <c r="K2" s="10"/>
      <c r="L2" s="10"/>
      <c r="M2" s="10"/>
      <c r="N2" s="10"/>
      <c r="O2" s="10"/>
      <c r="P2" s="10"/>
      <c r="Q2" s="10"/>
      <c r="R2" s="10"/>
      <c r="S2" s="10"/>
    </row>
    <row r="3" spans="1:19" ht="15.75">
      <c r="A3" s="11" t="s">
        <v>67</v>
      </c>
      <c r="B3" s="10"/>
      <c r="C3" s="10"/>
      <c r="D3" s="10"/>
      <c r="E3" s="10"/>
      <c r="F3" s="10"/>
      <c r="G3" s="10"/>
      <c r="H3" s="10"/>
      <c r="I3" s="10"/>
      <c r="J3" s="10"/>
      <c r="K3" s="10"/>
      <c r="L3" s="10"/>
      <c r="M3" s="10"/>
      <c r="N3" s="10"/>
      <c r="O3" s="10"/>
      <c r="P3" s="10"/>
      <c r="Q3" s="10"/>
      <c r="R3" s="10"/>
      <c r="S3" s="10"/>
    </row>
    <row r="4" spans="1:19" ht="15.75">
      <c r="A4" s="11" t="s">
        <v>71</v>
      </c>
      <c r="B4" s="10"/>
      <c r="C4" s="10"/>
      <c r="D4" s="10"/>
      <c r="E4" s="10"/>
      <c r="F4" s="10"/>
      <c r="G4" s="10"/>
      <c r="H4" s="10"/>
      <c r="I4" s="10"/>
      <c r="J4" s="10"/>
      <c r="K4" s="10"/>
      <c r="L4" s="10"/>
      <c r="M4" s="10"/>
      <c r="N4" s="10"/>
      <c r="O4" s="10"/>
      <c r="P4" s="10"/>
      <c r="Q4" s="10"/>
      <c r="R4" s="10"/>
      <c r="S4" s="10"/>
    </row>
    <row r="5" spans="1:19" ht="15.75">
      <c r="A5" s="11" t="s">
        <v>72</v>
      </c>
      <c r="B5" s="10"/>
      <c r="C5" s="10"/>
      <c r="D5" s="10"/>
      <c r="E5" s="10"/>
      <c r="F5" s="10"/>
      <c r="G5" s="10"/>
      <c r="H5" s="10"/>
      <c r="I5" s="10"/>
      <c r="J5" s="10"/>
      <c r="K5" s="10"/>
      <c r="L5" s="10"/>
      <c r="M5" s="10"/>
      <c r="N5" s="10"/>
      <c r="O5" s="10"/>
      <c r="P5" s="10"/>
      <c r="Q5" s="10"/>
      <c r="R5" s="10"/>
      <c r="S5" s="10"/>
    </row>
    <row r="6" spans="1:19" ht="12.75">
      <c r="A6" s="10"/>
      <c r="B6" s="10"/>
      <c r="C6" s="10"/>
      <c r="D6" s="10"/>
      <c r="E6" s="10"/>
      <c r="F6" s="10"/>
      <c r="G6" s="10"/>
      <c r="H6" s="10"/>
      <c r="I6" s="10"/>
      <c r="J6" s="10"/>
      <c r="K6" s="10"/>
      <c r="L6" s="10"/>
      <c r="M6" s="10"/>
      <c r="N6" s="10"/>
      <c r="O6" s="10"/>
      <c r="P6" s="10"/>
      <c r="Q6" s="10"/>
      <c r="R6" s="10"/>
      <c r="S6" s="10"/>
    </row>
    <row r="7" spans="1:19" ht="12.75">
      <c r="A7" s="227" t="s">
        <v>0</v>
      </c>
      <c r="B7" s="12"/>
      <c r="C7" s="13"/>
      <c r="D7" s="13"/>
      <c r="E7" s="14"/>
      <c r="F7" s="10"/>
      <c r="G7" s="10"/>
      <c r="H7" s="10"/>
      <c r="I7" s="10"/>
      <c r="J7" s="10"/>
      <c r="K7" s="10"/>
      <c r="L7" s="10"/>
      <c r="M7" s="10"/>
      <c r="N7" s="10"/>
      <c r="O7" s="10"/>
      <c r="P7" s="10"/>
      <c r="Q7" s="10"/>
      <c r="R7" s="10"/>
      <c r="S7" s="10"/>
    </row>
    <row r="8" spans="1:19" ht="12.75">
      <c r="A8" s="228"/>
      <c r="B8" s="222" t="s">
        <v>38</v>
      </c>
      <c r="C8" s="223"/>
      <c r="D8" s="223"/>
      <c r="E8" s="224"/>
      <c r="F8" s="10"/>
      <c r="G8" s="10"/>
      <c r="H8" s="10"/>
      <c r="I8" s="10"/>
      <c r="J8" s="10"/>
      <c r="K8" s="10"/>
      <c r="L8" s="10"/>
      <c r="M8" s="10"/>
      <c r="N8" s="10"/>
      <c r="O8" s="10"/>
      <c r="P8" s="10"/>
      <c r="Q8" s="10"/>
      <c r="R8" s="10"/>
      <c r="S8" s="10"/>
    </row>
    <row r="9" spans="1:19" ht="12.75">
      <c r="A9" s="228"/>
      <c r="B9" s="222" t="s">
        <v>39</v>
      </c>
      <c r="C9" s="223"/>
      <c r="D9" s="223"/>
      <c r="E9" s="224"/>
      <c r="F9" s="10"/>
      <c r="G9" s="10"/>
      <c r="H9" s="10"/>
      <c r="I9" s="10"/>
      <c r="J9" s="10"/>
      <c r="K9" s="10"/>
      <c r="L9" s="10"/>
      <c r="M9" s="10"/>
      <c r="N9" s="10"/>
      <c r="O9" s="10"/>
      <c r="P9" s="10"/>
      <c r="Q9" s="10"/>
      <c r="R9" s="10"/>
      <c r="S9" s="10"/>
    </row>
    <row r="10" spans="1:19" ht="12.75">
      <c r="A10" s="229"/>
      <c r="B10" s="15"/>
      <c r="C10" s="16"/>
      <c r="D10" s="16"/>
      <c r="E10" s="17"/>
      <c r="F10" s="10"/>
      <c r="G10" s="10"/>
      <c r="H10" s="10"/>
      <c r="I10" s="10"/>
      <c r="J10" s="10"/>
      <c r="K10" s="10"/>
      <c r="L10" s="10"/>
      <c r="M10" s="10"/>
      <c r="N10" s="10"/>
      <c r="O10" s="10"/>
      <c r="P10" s="10"/>
      <c r="Q10" s="10"/>
      <c r="R10" s="10"/>
      <c r="S10" s="10"/>
    </row>
    <row r="11" spans="1:19" ht="12.75">
      <c r="A11" s="10"/>
      <c r="B11" s="10"/>
      <c r="C11" s="10"/>
      <c r="D11" s="12"/>
      <c r="E11" s="10"/>
      <c r="F11" s="10"/>
      <c r="G11" s="10"/>
      <c r="H11" s="10"/>
      <c r="I11" s="10"/>
      <c r="J11" s="10"/>
      <c r="K11" s="10"/>
      <c r="L11" s="10"/>
      <c r="M11" s="10"/>
      <c r="N11" s="10"/>
      <c r="O11" s="10"/>
      <c r="P11" s="10"/>
      <c r="Q11" s="10"/>
      <c r="R11" s="10"/>
      <c r="S11" s="10"/>
    </row>
    <row r="12" spans="1:19" ht="12.75">
      <c r="A12" s="227" t="s">
        <v>0</v>
      </c>
      <c r="B12" s="231"/>
      <c r="C12" s="232"/>
      <c r="D12" s="232"/>
      <c r="E12" s="233"/>
      <c r="F12" s="10"/>
      <c r="G12" s="10"/>
      <c r="H12" s="10"/>
      <c r="I12" s="10"/>
      <c r="J12" s="10"/>
      <c r="K12" s="10"/>
      <c r="L12" s="10"/>
      <c r="M12" s="10"/>
      <c r="N12" s="10"/>
      <c r="O12" s="10"/>
      <c r="P12" s="10"/>
      <c r="Q12" s="10"/>
      <c r="R12" s="10"/>
      <c r="S12" s="10"/>
    </row>
    <row r="13" spans="1:19" ht="12.75">
      <c r="A13" s="228"/>
      <c r="B13" s="222" t="s">
        <v>52</v>
      </c>
      <c r="C13" s="223"/>
      <c r="D13" s="223"/>
      <c r="E13" s="224"/>
      <c r="F13" s="10"/>
      <c r="G13" s="10"/>
      <c r="H13" s="10"/>
      <c r="I13" s="10"/>
      <c r="J13" s="10"/>
      <c r="K13" s="10"/>
      <c r="L13" s="10"/>
      <c r="M13" s="10"/>
      <c r="N13" s="10"/>
      <c r="O13" s="10"/>
      <c r="P13" s="10"/>
      <c r="Q13" s="10"/>
      <c r="R13" s="10"/>
      <c r="S13" s="10"/>
    </row>
    <row r="14" spans="1:19" ht="12.75">
      <c r="A14" s="228"/>
      <c r="B14" s="222" t="s">
        <v>53</v>
      </c>
      <c r="C14" s="223"/>
      <c r="D14" s="223"/>
      <c r="E14" s="224"/>
      <c r="F14" s="10"/>
      <c r="G14" s="10"/>
      <c r="H14" s="10"/>
      <c r="I14" s="10"/>
      <c r="J14" s="10"/>
      <c r="K14" s="10"/>
      <c r="L14" s="10"/>
      <c r="M14" s="10"/>
      <c r="N14" s="10"/>
      <c r="O14" s="10"/>
      <c r="P14" s="10"/>
      <c r="Q14" s="10"/>
      <c r="R14" s="10"/>
      <c r="S14" s="10"/>
    </row>
    <row r="15" spans="1:19" ht="12.75">
      <c r="A15" s="229"/>
      <c r="B15" s="15"/>
      <c r="C15" s="16"/>
      <c r="D15" s="16"/>
      <c r="E15" s="17"/>
      <c r="F15" s="10"/>
      <c r="G15" s="10"/>
      <c r="H15" s="10"/>
      <c r="I15" s="10"/>
      <c r="J15" s="10"/>
      <c r="K15" s="10"/>
      <c r="L15" s="10"/>
      <c r="M15" s="10"/>
      <c r="N15" s="10"/>
      <c r="O15" s="10"/>
      <c r="P15" s="10"/>
      <c r="Q15" s="10"/>
      <c r="R15" s="10"/>
      <c r="S15" s="10"/>
    </row>
    <row r="16" spans="1:19" ht="12.75">
      <c r="A16" s="10"/>
      <c r="B16" s="10"/>
      <c r="C16" s="10"/>
      <c r="D16" s="15"/>
      <c r="E16" s="10"/>
      <c r="F16" s="10"/>
      <c r="G16" s="10"/>
      <c r="H16" s="10"/>
      <c r="I16" s="10"/>
      <c r="J16" s="10"/>
      <c r="K16" s="10"/>
      <c r="L16" s="10"/>
      <c r="M16" s="10"/>
      <c r="N16" s="10"/>
      <c r="O16" s="10"/>
      <c r="P16" s="10"/>
      <c r="Q16" s="10"/>
      <c r="R16" s="10"/>
      <c r="S16" s="10"/>
    </row>
    <row r="17" spans="1:19" ht="12.75">
      <c r="A17" s="227" t="s">
        <v>0</v>
      </c>
      <c r="B17" s="231" t="s">
        <v>0</v>
      </c>
      <c r="C17" s="232"/>
      <c r="D17" s="232"/>
      <c r="E17" s="233"/>
      <c r="F17" s="10"/>
      <c r="G17" s="10"/>
      <c r="H17" s="10"/>
      <c r="I17" s="10"/>
      <c r="J17" s="10"/>
      <c r="K17" s="10"/>
      <c r="L17" s="10"/>
      <c r="M17" s="10"/>
      <c r="N17" s="10"/>
      <c r="O17" s="10"/>
      <c r="P17" s="10"/>
      <c r="Q17" s="10"/>
      <c r="R17" s="10"/>
      <c r="S17" s="10"/>
    </row>
    <row r="18" spans="1:19" ht="12.75">
      <c r="A18" s="228"/>
      <c r="B18" s="222" t="s">
        <v>54</v>
      </c>
      <c r="C18" s="223"/>
      <c r="D18" s="223"/>
      <c r="E18" s="224"/>
      <c r="F18" s="10"/>
      <c r="G18" s="18"/>
      <c r="H18" s="10"/>
      <c r="I18" s="10"/>
      <c r="J18" s="10"/>
      <c r="K18" s="10"/>
      <c r="L18" s="10"/>
      <c r="M18" s="10"/>
      <c r="N18" s="10"/>
      <c r="O18" s="10"/>
      <c r="P18" s="10"/>
      <c r="Q18" s="10"/>
      <c r="R18" s="10"/>
      <c r="S18" s="10"/>
    </row>
    <row r="19" spans="1:19" ht="12.75">
      <c r="A19" s="228"/>
      <c r="B19" s="222" t="s">
        <v>55</v>
      </c>
      <c r="C19" s="223"/>
      <c r="D19" s="223"/>
      <c r="E19" s="224"/>
      <c r="F19" s="10"/>
      <c r="G19" s="18"/>
      <c r="H19" s="10"/>
      <c r="I19" s="10"/>
      <c r="J19" s="10"/>
      <c r="K19" s="10"/>
      <c r="L19" s="10"/>
      <c r="M19" s="10"/>
      <c r="N19" s="10"/>
      <c r="O19" s="10"/>
      <c r="P19" s="10"/>
      <c r="Q19" s="10"/>
      <c r="R19" s="10"/>
      <c r="S19" s="10"/>
    </row>
    <row r="20" spans="1:19" ht="12.75" customHeight="1">
      <c r="A20" s="229"/>
      <c r="B20" s="15"/>
      <c r="C20" s="16"/>
      <c r="D20" s="16"/>
      <c r="E20" s="17"/>
      <c r="F20" s="10"/>
      <c r="G20" s="10"/>
      <c r="H20" s="10"/>
      <c r="I20" s="10"/>
      <c r="J20" s="10"/>
      <c r="K20" s="10"/>
      <c r="L20" s="10"/>
      <c r="M20" s="10"/>
      <c r="N20" s="10"/>
      <c r="O20" s="10"/>
      <c r="P20" s="10"/>
      <c r="Q20" s="10"/>
      <c r="R20" s="10"/>
      <c r="S20" s="10"/>
    </row>
    <row r="21" spans="1:19" ht="12.75">
      <c r="A21" s="10"/>
      <c r="B21" s="10"/>
      <c r="C21" s="10"/>
      <c r="D21" s="12"/>
      <c r="E21" s="10"/>
      <c r="F21" s="10"/>
      <c r="G21" s="10"/>
      <c r="H21" s="10"/>
      <c r="I21" s="10"/>
      <c r="J21" s="10"/>
      <c r="K21" s="10"/>
      <c r="L21" s="10"/>
      <c r="M21" s="10"/>
      <c r="N21" s="10"/>
      <c r="O21" s="10"/>
      <c r="P21" s="10"/>
      <c r="Q21" s="10"/>
      <c r="R21" s="10"/>
      <c r="S21" s="10"/>
    </row>
    <row r="22" spans="1:19" ht="12.75">
      <c r="A22" s="10"/>
      <c r="B22" s="10"/>
      <c r="C22" s="10"/>
      <c r="D22" s="15"/>
      <c r="E22" s="10"/>
      <c r="F22" s="10"/>
      <c r="G22" s="10"/>
      <c r="H22" s="10"/>
      <c r="I22" s="10"/>
      <c r="J22" s="10"/>
      <c r="K22" s="10"/>
      <c r="L22" s="10"/>
      <c r="M22" s="10"/>
      <c r="N22" s="10"/>
      <c r="O22" s="10"/>
      <c r="P22" s="10"/>
      <c r="Q22" s="10"/>
      <c r="R22" s="10"/>
      <c r="S22" s="10"/>
    </row>
    <row r="23" spans="1:19" ht="12.75">
      <c r="A23" s="227" t="s">
        <v>0</v>
      </c>
      <c r="B23" s="231" t="s">
        <v>41</v>
      </c>
      <c r="C23" s="232"/>
      <c r="D23" s="232"/>
      <c r="E23" s="233"/>
      <c r="F23" s="10"/>
      <c r="G23" s="18" t="s">
        <v>57</v>
      </c>
      <c r="H23" s="10"/>
      <c r="I23" s="10"/>
      <c r="J23" s="10"/>
      <c r="K23" s="10"/>
      <c r="L23" s="10"/>
      <c r="M23" s="10"/>
      <c r="N23" s="10"/>
      <c r="O23" s="10"/>
      <c r="P23" s="10"/>
      <c r="Q23" s="10"/>
      <c r="R23" s="10"/>
      <c r="S23" s="10"/>
    </row>
    <row r="24" spans="1:19" ht="12.75">
      <c r="A24" s="228"/>
      <c r="B24" s="222" t="s">
        <v>115</v>
      </c>
      <c r="C24" s="223"/>
      <c r="D24" s="223"/>
      <c r="E24" s="224"/>
      <c r="F24" s="10"/>
      <c r="G24" s="18" t="s">
        <v>43</v>
      </c>
      <c r="H24" s="10"/>
      <c r="I24" s="10"/>
      <c r="J24" s="10"/>
      <c r="K24" s="10"/>
      <c r="L24" s="10"/>
      <c r="M24" s="10"/>
      <c r="N24" s="10"/>
      <c r="O24" s="10"/>
      <c r="P24" s="10"/>
      <c r="Q24" s="10"/>
      <c r="R24" s="10"/>
      <c r="S24" s="10"/>
    </row>
    <row r="25" spans="1:19" ht="12.75">
      <c r="A25" s="228"/>
      <c r="B25" s="222" t="s">
        <v>114</v>
      </c>
      <c r="C25" s="223"/>
      <c r="D25" s="223"/>
      <c r="E25" s="224"/>
      <c r="F25" s="10"/>
      <c r="G25" s="18" t="s">
        <v>56</v>
      </c>
      <c r="H25" s="10"/>
      <c r="I25" s="10"/>
      <c r="J25" s="10"/>
      <c r="K25" s="10"/>
      <c r="L25" s="10"/>
      <c r="M25" s="10"/>
      <c r="N25" s="10"/>
      <c r="O25" s="10"/>
      <c r="P25" s="10"/>
      <c r="Q25" s="10"/>
      <c r="R25" s="10"/>
      <c r="S25" s="10"/>
    </row>
    <row r="26" spans="1:19" ht="12.75">
      <c r="A26" s="229"/>
      <c r="B26" s="225" t="s">
        <v>42</v>
      </c>
      <c r="C26" s="230"/>
      <c r="D26" s="230"/>
      <c r="E26" s="226"/>
      <c r="F26" s="10"/>
      <c r="G26" s="10"/>
      <c r="H26" s="10"/>
      <c r="I26" s="10"/>
      <c r="J26" s="10"/>
      <c r="K26" s="10"/>
      <c r="L26" s="10"/>
      <c r="M26" s="10"/>
      <c r="N26" s="10"/>
      <c r="O26" s="10"/>
      <c r="P26" s="10"/>
      <c r="Q26" s="10"/>
      <c r="R26" s="10"/>
      <c r="S26" s="10"/>
    </row>
    <row r="27" spans="1:19" ht="12.75">
      <c r="A27" s="10"/>
      <c r="B27" s="10"/>
      <c r="C27" s="10"/>
      <c r="D27" s="12"/>
      <c r="E27" s="10"/>
      <c r="F27" s="10"/>
      <c r="G27" s="10"/>
      <c r="H27" s="10"/>
      <c r="I27" s="10"/>
      <c r="J27" s="10"/>
      <c r="K27" s="10"/>
      <c r="L27" s="10"/>
      <c r="M27" s="10"/>
      <c r="N27" s="10"/>
      <c r="O27" s="10"/>
      <c r="P27" s="10"/>
      <c r="Q27" s="10"/>
      <c r="R27" s="10"/>
      <c r="S27" s="10"/>
    </row>
    <row r="28" spans="1:19" ht="12.75">
      <c r="A28" s="227" t="s">
        <v>1</v>
      </c>
      <c r="B28" s="231" t="s">
        <v>44</v>
      </c>
      <c r="C28" s="232"/>
      <c r="D28" s="232"/>
      <c r="E28" s="233"/>
      <c r="F28" s="10"/>
      <c r="G28" s="10"/>
      <c r="H28" s="227" t="s">
        <v>0</v>
      </c>
      <c r="I28" s="12"/>
      <c r="J28" s="13"/>
      <c r="K28" s="13"/>
      <c r="L28" s="14"/>
      <c r="M28" s="10"/>
      <c r="N28" s="10"/>
      <c r="O28" s="10"/>
      <c r="P28" s="10"/>
      <c r="Q28" s="10"/>
      <c r="R28" s="10"/>
      <c r="S28" s="10"/>
    </row>
    <row r="29" spans="1:19" ht="12.75">
      <c r="A29" s="228"/>
      <c r="B29" s="222" t="s">
        <v>40</v>
      </c>
      <c r="C29" s="223"/>
      <c r="D29" s="223"/>
      <c r="E29" s="224"/>
      <c r="F29" s="225" t="s">
        <v>48</v>
      </c>
      <c r="G29" s="226"/>
      <c r="H29" s="228"/>
      <c r="I29" s="222" t="s">
        <v>46</v>
      </c>
      <c r="J29" s="223"/>
      <c r="K29" s="223"/>
      <c r="L29" s="224"/>
      <c r="M29" s="10"/>
      <c r="N29" s="10"/>
      <c r="O29" s="10"/>
      <c r="P29" s="10"/>
      <c r="Q29" s="10"/>
      <c r="R29" s="10"/>
      <c r="S29" s="10"/>
    </row>
    <row r="30" spans="1:19" ht="12.75">
      <c r="A30" s="228"/>
      <c r="B30" s="222" t="s">
        <v>41</v>
      </c>
      <c r="C30" s="223"/>
      <c r="D30" s="223"/>
      <c r="E30" s="224"/>
      <c r="F30" s="10"/>
      <c r="G30" s="10"/>
      <c r="H30" s="228"/>
      <c r="I30" s="222" t="s">
        <v>47</v>
      </c>
      <c r="J30" s="223"/>
      <c r="K30" s="223"/>
      <c r="L30" s="224"/>
      <c r="M30" s="10"/>
      <c r="N30" s="10"/>
      <c r="O30" s="10"/>
      <c r="P30" s="10"/>
      <c r="Q30" s="10"/>
      <c r="R30" s="10"/>
      <c r="S30" s="10"/>
    </row>
    <row r="31" spans="1:19" ht="12.75">
      <c r="A31" s="229"/>
      <c r="B31" s="225" t="s">
        <v>116</v>
      </c>
      <c r="C31" s="230"/>
      <c r="D31" s="230"/>
      <c r="E31" s="226"/>
      <c r="F31" s="10"/>
      <c r="G31" s="10"/>
      <c r="H31" s="229"/>
      <c r="I31" s="15"/>
      <c r="J31" s="16"/>
      <c r="K31" s="16"/>
      <c r="L31" s="17"/>
      <c r="M31" s="10"/>
      <c r="N31" s="10"/>
      <c r="O31" s="10"/>
      <c r="P31" s="10"/>
      <c r="Q31" s="10"/>
      <c r="R31" s="10"/>
      <c r="S31" s="10"/>
    </row>
    <row r="32" spans="1:19" ht="12.75">
      <c r="A32" s="10"/>
      <c r="B32" s="10"/>
      <c r="C32" s="10"/>
      <c r="D32" s="12"/>
      <c r="E32" s="10"/>
      <c r="F32" s="10"/>
      <c r="G32" s="10"/>
      <c r="H32" s="10"/>
      <c r="I32" s="10"/>
      <c r="J32" s="10"/>
      <c r="K32" s="10"/>
      <c r="L32" s="10"/>
      <c r="M32" s="10"/>
      <c r="N32" s="10"/>
      <c r="O32" s="10"/>
      <c r="P32" s="10"/>
      <c r="Q32" s="10"/>
      <c r="R32" s="10"/>
      <c r="S32" s="10"/>
    </row>
    <row r="33" spans="1:19" ht="12.75">
      <c r="A33" s="10"/>
      <c r="B33" s="10"/>
      <c r="C33" s="19" t="s">
        <v>45</v>
      </c>
      <c r="D33" s="20"/>
      <c r="E33" s="10"/>
      <c r="F33" s="10"/>
      <c r="G33" s="10"/>
      <c r="H33" s="10"/>
      <c r="I33" s="10"/>
      <c r="J33" s="10"/>
      <c r="K33" s="10"/>
      <c r="L33" s="10"/>
      <c r="M33" s="10"/>
      <c r="N33" s="10"/>
      <c r="O33" s="10"/>
      <c r="P33" s="10"/>
      <c r="Q33" s="10"/>
      <c r="R33" s="10"/>
      <c r="S33" s="10"/>
    </row>
    <row r="34" spans="1:19" ht="12.75">
      <c r="A34" s="10"/>
      <c r="B34" s="10"/>
      <c r="C34" s="10"/>
      <c r="D34" s="20"/>
      <c r="E34" s="10"/>
      <c r="F34" s="10"/>
      <c r="G34" s="10"/>
      <c r="H34" s="10"/>
      <c r="I34" s="10"/>
      <c r="J34" s="10"/>
      <c r="K34" s="10"/>
      <c r="L34" s="10"/>
      <c r="M34" s="10"/>
      <c r="N34" s="10"/>
      <c r="O34" s="10"/>
      <c r="P34" s="10"/>
      <c r="Q34" s="10"/>
      <c r="R34" s="10"/>
      <c r="S34" s="10"/>
    </row>
    <row r="35" spans="1:19" ht="12.75" customHeight="1">
      <c r="A35" s="227" t="s">
        <v>1</v>
      </c>
      <c r="B35" s="236" t="s">
        <v>120</v>
      </c>
      <c r="C35" s="232"/>
      <c r="D35" s="232"/>
      <c r="E35" s="233"/>
      <c r="F35" s="10"/>
      <c r="G35" s="10"/>
      <c r="H35" s="10"/>
      <c r="I35" s="10"/>
      <c r="J35" s="10"/>
      <c r="K35" s="10"/>
      <c r="L35" s="10"/>
      <c r="M35" s="10"/>
      <c r="N35" s="10"/>
      <c r="O35" s="10"/>
      <c r="P35" s="10"/>
      <c r="Q35" s="10"/>
      <c r="R35" s="10"/>
      <c r="S35" s="10"/>
    </row>
    <row r="36" spans="1:19" ht="12.75">
      <c r="A36" s="228"/>
      <c r="B36" s="235" t="s">
        <v>119</v>
      </c>
      <c r="C36" s="223"/>
      <c r="D36" s="223"/>
      <c r="E36" s="224"/>
      <c r="F36" s="10"/>
      <c r="G36" s="10"/>
      <c r="H36" s="10"/>
      <c r="I36" s="10"/>
      <c r="J36" s="10"/>
      <c r="K36" s="10"/>
      <c r="L36" s="10"/>
      <c r="M36" s="10"/>
      <c r="N36" s="10"/>
      <c r="O36" s="10"/>
      <c r="P36" s="10"/>
      <c r="Q36" s="10"/>
      <c r="R36" s="10"/>
      <c r="S36" s="10"/>
    </row>
    <row r="37" spans="1:19" ht="12.75">
      <c r="A37" s="229"/>
      <c r="B37" s="225"/>
      <c r="C37" s="230"/>
      <c r="D37" s="230"/>
      <c r="E37" s="226"/>
      <c r="F37" s="10"/>
      <c r="G37" s="10"/>
      <c r="H37" s="10"/>
      <c r="I37" s="10"/>
      <c r="J37" s="10"/>
      <c r="K37" s="10"/>
      <c r="L37" s="10"/>
      <c r="M37" s="10"/>
      <c r="N37" s="10"/>
      <c r="O37" s="10"/>
      <c r="P37" s="10"/>
      <c r="Q37" s="10"/>
      <c r="R37" s="10"/>
      <c r="S37" s="10"/>
    </row>
    <row r="38" spans="1:19" ht="12.75">
      <c r="A38" s="10"/>
      <c r="B38" s="10"/>
      <c r="C38" s="25"/>
      <c r="D38" s="10"/>
      <c r="E38" s="10"/>
      <c r="F38" s="10"/>
      <c r="G38" s="10"/>
      <c r="H38" s="10"/>
      <c r="I38" s="10"/>
      <c r="J38" s="10"/>
      <c r="K38" s="10"/>
      <c r="L38" s="10"/>
      <c r="M38" s="10"/>
      <c r="N38" s="10"/>
      <c r="O38" s="10"/>
      <c r="P38" s="10"/>
      <c r="Q38" s="10"/>
      <c r="R38" s="10"/>
      <c r="S38" s="10"/>
    </row>
    <row r="39" spans="1:19" ht="12.75">
      <c r="A39" s="227" t="s">
        <v>0</v>
      </c>
      <c r="B39" s="231"/>
      <c r="C39" s="232"/>
      <c r="D39" s="232"/>
      <c r="E39" s="233"/>
      <c r="F39" s="10"/>
      <c r="G39" s="10"/>
      <c r="H39" s="10"/>
      <c r="I39" s="10"/>
      <c r="J39" s="10"/>
      <c r="K39" s="10"/>
      <c r="L39" s="10"/>
      <c r="M39" s="10"/>
      <c r="N39" s="10"/>
      <c r="O39" s="10"/>
      <c r="P39" s="10"/>
      <c r="Q39" s="10"/>
      <c r="R39" s="10"/>
      <c r="S39" s="10"/>
    </row>
    <row r="40" spans="1:19" ht="12.75">
      <c r="A40" s="228"/>
      <c r="B40" s="222" t="s">
        <v>87</v>
      </c>
      <c r="C40" s="223"/>
      <c r="D40" s="223"/>
      <c r="E40" s="224"/>
      <c r="F40" s="10"/>
      <c r="G40" s="18" t="s">
        <v>49</v>
      </c>
      <c r="H40" s="10"/>
      <c r="I40" s="10"/>
      <c r="J40" s="10"/>
      <c r="K40" s="10"/>
      <c r="L40" s="10"/>
      <c r="M40" s="10"/>
      <c r="N40" s="10"/>
      <c r="O40" s="10"/>
      <c r="P40" s="10"/>
      <c r="Q40" s="10"/>
      <c r="R40" s="10"/>
      <c r="S40" s="10"/>
    </row>
    <row r="41" spans="1:19" ht="12.75">
      <c r="A41" s="228"/>
      <c r="B41" s="222" t="s">
        <v>58</v>
      </c>
      <c r="C41" s="223"/>
      <c r="D41" s="223"/>
      <c r="E41" s="224"/>
      <c r="F41" s="10"/>
      <c r="G41" s="18" t="s">
        <v>50</v>
      </c>
      <c r="H41" s="10"/>
      <c r="I41" s="10"/>
      <c r="J41" s="10"/>
      <c r="K41" s="10"/>
      <c r="L41" s="10"/>
      <c r="M41" s="10"/>
      <c r="N41" s="10"/>
      <c r="O41" s="10"/>
      <c r="P41" s="10"/>
      <c r="Q41" s="10"/>
      <c r="R41" s="10"/>
      <c r="S41" s="10"/>
    </row>
    <row r="42" spans="1:19" ht="12.75">
      <c r="A42" s="229"/>
      <c r="B42" s="225"/>
      <c r="C42" s="230"/>
      <c r="D42" s="230"/>
      <c r="E42" s="226"/>
      <c r="F42" s="10"/>
      <c r="G42" s="10"/>
      <c r="H42" s="10"/>
      <c r="I42" s="10"/>
      <c r="J42" s="10"/>
      <c r="K42" s="10"/>
      <c r="L42" s="10"/>
      <c r="M42" s="10"/>
      <c r="N42" s="10"/>
      <c r="O42" s="10"/>
      <c r="P42" s="10"/>
      <c r="Q42" s="10"/>
      <c r="R42" s="10"/>
      <c r="S42" s="10"/>
    </row>
    <row r="43" spans="1:19" s="8" customFormat="1" ht="12.75">
      <c r="A43" s="10"/>
      <c r="B43" s="10"/>
      <c r="C43" s="14"/>
      <c r="D43" s="10"/>
      <c r="E43" s="10"/>
      <c r="F43" s="10"/>
      <c r="G43" s="10"/>
      <c r="H43" s="10"/>
      <c r="I43" s="10"/>
      <c r="J43" s="10"/>
      <c r="K43" s="10"/>
      <c r="L43" s="10"/>
      <c r="M43" s="10"/>
      <c r="N43" s="10"/>
      <c r="O43" s="10"/>
      <c r="P43" s="10"/>
      <c r="Q43" s="10"/>
      <c r="R43" s="10"/>
      <c r="S43" s="10"/>
    </row>
    <row r="44" spans="1:19" ht="12.75" customHeight="1">
      <c r="A44" s="227" t="s">
        <v>0</v>
      </c>
      <c r="B44" s="231" t="s">
        <v>59</v>
      </c>
      <c r="C44" s="232"/>
      <c r="D44" s="232"/>
      <c r="E44" s="233"/>
      <c r="F44" s="10"/>
      <c r="G44" s="10"/>
      <c r="H44" s="10"/>
      <c r="I44" s="10"/>
      <c r="J44" s="10"/>
      <c r="K44" s="10"/>
      <c r="L44" s="10"/>
      <c r="M44" s="10"/>
      <c r="N44" s="10"/>
      <c r="O44" s="10"/>
      <c r="P44" s="10"/>
      <c r="Q44" s="10"/>
      <c r="R44" s="10"/>
      <c r="S44" s="10"/>
    </row>
    <row r="45" spans="1:19" ht="12.75">
      <c r="A45" s="228"/>
      <c r="B45" s="234" t="s">
        <v>118</v>
      </c>
      <c r="C45" s="223"/>
      <c r="D45" s="223"/>
      <c r="E45" s="224"/>
      <c r="F45" s="10"/>
      <c r="G45" s="10"/>
      <c r="H45" s="10"/>
      <c r="I45" s="10"/>
      <c r="J45" s="10"/>
      <c r="K45" s="10"/>
      <c r="L45" s="10"/>
      <c r="M45" s="10"/>
      <c r="N45" s="10"/>
      <c r="O45" s="10"/>
      <c r="P45" s="10"/>
      <c r="Q45" s="10"/>
      <c r="R45" s="10"/>
      <c r="S45" s="10"/>
    </row>
    <row r="46" spans="1:19" ht="12.75">
      <c r="A46" s="228"/>
      <c r="B46" s="234" t="s">
        <v>121</v>
      </c>
      <c r="C46" s="223"/>
      <c r="D46" s="223"/>
      <c r="E46" s="224"/>
      <c r="F46" s="10"/>
      <c r="G46" s="10"/>
      <c r="H46" s="10"/>
      <c r="I46" s="10"/>
      <c r="J46" s="10"/>
      <c r="K46" s="10"/>
      <c r="L46" s="10"/>
      <c r="M46" s="10"/>
      <c r="N46" s="10"/>
      <c r="O46" s="10"/>
      <c r="P46" s="10"/>
      <c r="Q46" s="10"/>
      <c r="R46" s="10"/>
      <c r="S46" s="10"/>
    </row>
    <row r="47" spans="1:19" ht="12.75">
      <c r="A47" s="228"/>
      <c r="B47" s="234" t="s">
        <v>122</v>
      </c>
      <c r="C47" s="223"/>
      <c r="D47" s="223"/>
      <c r="E47" s="224"/>
      <c r="F47" s="10"/>
      <c r="G47" s="10"/>
      <c r="H47" s="10"/>
      <c r="I47" s="10"/>
      <c r="J47" s="10"/>
      <c r="K47" s="10"/>
      <c r="L47" s="10"/>
      <c r="M47" s="10"/>
      <c r="N47" s="10"/>
      <c r="O47" s="10"/>
      <c r="P47" s="10"/>
      <c r="Q47" s="10"/>
      <c r="R47" s="10"/>
      <c r="S47" s="10"/>
    </row>
    <row r="48" spans="1:19" ht="12.75">
      <c r="A48" s="228"/>
      <c r="B48" s="222" t="s">
        <v>60</v>
      </c>
      <c r="C48" s="223"/>
      <c r="D48" s="223"/>
      <c r="E48" s="224"/>
      <c r="F48" s="10"/>
      <c r="G48" s="10"/>
      <c r="H48" s="10"/>
      <c r="I48" s="10"/>
      <c r="J48" s="10"/>
      <c r="K48" s="10"/>
      <c r="L48" s="10"/>
      <c r="M48" s="10"/>
      <c r="N48" s="10"/>
      <c r="O48" s="10"/>
      <c r="P48" s="10"/>
      <c r="Q48" s="10"/>
      <c r="R48" s="10"/>
      <c r="S48" s="10"/>
    </row>
    <row r="49" spans="1:19" ht="12.75">
      <c r="A49" s="229"/>
      <c r="B49" s="225"/>
      <c r="C49" s="230"/>
      <c r="D49" s="230"/>
      <c r="E49" s="226"/>
      <c r="F49" s="10"/>
      <c r="G49" s="10"/>
      <c r="H49" s="10"/>
      <c r="I49" s="10"/>
      <c r="J49" s="10"/>
      <c r="K49" s="10"/>
      <c r="L49" s="10"/>
      <c r="M49" s="10"/>
      <c r="N49" s="10"/>
      <c r="O49" s="10"/>
      <c r="P49" s="10"/>
      <c r="Q49" s="10"/>
      <c r="R49" s="10"/>
      <c r="S49" s="10"/>
    </row>
    <row r="50" spans="1:19" ht="12.75">
      <c r="A50" s="10"/>
      <c r="B50" s="10"/>
      <c r="C50" s="14"/>
      <c r="D50" s="10"/>
      <c r="E50" s="10"/>
      <c r="F50" s="10"/>
      <c r="G50" s="10"/>
      <c r="H50" s="10"/>
      <c r="I50" s="10"/>
      <c r="J50" s="10"/>
      <c r="K50" s="10"/>
      <c r="L50" s="10"/>
      <c r="M50" s="10"/>
      <c r="N50" s="10"/>
      <c r="O50" s="10"/>
      <c r="P50" s="10"/>
      <c r="Q50" s="10"/>
      <c r="R50" s="10"/>
      <c r="S50" s="10"/>
    </row>
    <row r="51" spans="1:19" ht="12.75">
      <c r="A51" s="227" t="s">
        <v>1</v>
      </c>
      <c r="B51" s="231" t="s">
        <v>61</v>
      </c>
      <c r="C51" s="232"/>
      <c r="D51" s="232"/>
      <c r="E51" s="233"/>
      <c r="F51" s="10"/>
      <c r="G51" s="10"/>
      <c r="H51" s="10"/>
      <c r="I51" s="10"/>
      <c r="J51" s="10"/>
      <c r="K51" s="10"/>
      <c r="L51" s="10"/>
      <c r="M51" s="10"/>
      <c r="N51" s="10"/>
      <c r="O51" s="10"/>
      <c r="P51" s="10"/>
      <c r="Q51" s="10"/>
      <c r="R51" s="10"/>
      <c r="S51" s="10"/>
    </row>
    <row r="52" spans="1:19" ht="12.75">
      <c r="A52" s="228"/>
      <c r="B52" s="222" t="s">
        <v>62</v>
      </c>
      <c r="C52" s="223"/>
      <c r="D52" s="223"/>
      <c r="E52" s="224"/>
      <c r="F52" s="10"/>
      <c r="G52" s="18" t="s">
        <v>65</v>
      </c>
      <c r="H52" s="10"/>
      <c r="I52" s="10"/>
      <c r="J52" s="10"/>
      <c r="K52" s="10"/>
      <c r="L52" s="10"/>
      <c r="M52" s="10"/>
      <c r="N52" s="10"/>
      <c r="O52" s="10"/>
      <c r="P52" s="10"/>
      <c r="Q52" s="10"/>
      <c r="R52" s="10"/>
      <c r="S52" s="10"/>
    </row>
    <row r="53" spans="1:19" ht="12.75">
      <c r="A53" s="228"/>
      <c r="B53" s="222" t="s">
        <v>63</v>
      </c>
      <c r="C53" s="223"/>
      <c r="D53" s="223"/>
      <c r="E53" s="224"/>
      <c r="F53" s="10"/>
      <c r="G53" s="18" t="s">
        <v>66</v>
      </c>
      <c r="H53" s="10"/>
      <c r="I53" s="10"/>
      <c r="J53" s="10"/>
      <c r="K53" s="10"/>
      <c r="L53" s="10"/>
      <c r="M53" s="10"/>
      <c r="N53" s="10"/>
      <c r="O53" s="10"/>
      <c r="P53" s="10"/>
      <c r="Q53" s="10"/>
      <c r="R53" s="10"/>
      <c r="S53" s="10"/>
    </row>
    <row r="54" spans="1:19" ht="12.75">
      <c r="A54" s="229"/>
      <c r="B54" s="225" t="s">
        <v>64</v>
      </c>
      <c r="C54" s="230"/>
      <c r="D54" s="230"/>
      <c r="E54" s="226"/>
      <c r="F54" s="10"/>
      <c r="G54" s="10"/>
      <c r="H54" s="10"/>
      <c r="I54" s="10"/>
      <c r="J54" s="10"/>
      <c r="K54" s="10"/>
      <c r="L54" s="10"/>
      <c r="M54" s="10"/>
      <c r="N54" s="10"/>
      <c r="O54" s="10"/>
      <c r="P54" s="10"/>
      <c r="Q54" s="10"/>
      <c r="R54" s="10"/>
      <c r="S54" s="10"/>
    </row>
    <row r="55" spans="1:19" ht="12.75">
      <c r="A55" s="10"/>
      <c r="B55" s="10"/>
      <c r="C55" s="10"/>
      <c r="D55" s="10"/>
      <c r="E55" s="10"/>
      <c r="F55" s="10"/>
      <c r="G55" s="10"/>
      <c r="H55" s="10"/>
      <c r="I55" s="10"/>
      <c r="J55" s="10"/>
      <c r="K55" s="10"/>
      <c r="L55" s="10"/>
      <c r="M55" s="10"/>
      <c r="N55" s="10"/>
      <c r="O55" s="10"/>
      <c r="P55" s="10"/>
      <c r="Q55" s="10"/>
      <c r="R55" s="10"/>
      <c r="S55" s="10"/>
    </row>
    <row r="56" spans="1:19" ht="12.75">
      <c r="A56" s="10"/>
      <c r="B56" s="10"/>
      <c r="C56" s="10"/>
      <c r="D56" s="10"/>
      <c r="E56" s="10"/>
      <c r="F56" s="10"/>
      <c r="G56" s="10"/>
      <c r="H56" s="10"/>
      <c r="I56" s="10"/>
      <c r="J56" s="10"/>
      <c r="K56" s="10"/>
      <c r="L56" s="10"/>
      <c r="M56" s="10"/>
      <c r="N56" s="10"/>
      <c r="O56" s="10"/>
      <c r="P56" s="10"/>
      <c r="Q56" s="10"/>
      <c r="R56" s="10"/>
      <c r="S56" s="10"/>
    </row>
  </sheetData>
  <sheetProtection sheet="1"/>
  <mergeCells count="46">
    <mergeCell ref="B45:E45"/>
    <mergeCell ref="B47:E47"/>
    <mergeCell ref="A51:A54"/>
    <mergeCell ref="B51:E51"/>
    <mergeCell ref="B52:E52"/>
    <mergeCell ref="B53:E53"/>
    <mergeCell ref="B54:E54"/>
    <mergeCell ref="A44:A49"/>
    <mergeCell ref="B48:E48"/>
    <mergeCell ref="B49:E49"/>
    <mergeCell ref="B46:E46"/>
    <mergeCell ref="B44:E44"/>
    <mergeCell ref="A28:A31"/>
    <mergeCell ref="B36:E36"/>
    <mergeCell ref="B35:E35"/>
    <mergeCell ref="A39:A42"/>
    <mergeCell ref="B39:E39"/>
    <mergeCell ref="B40:E40"/>
    <mergeCell ref="B41:E41"/>
    <mergeCell ref="B42:E42"/>
    <mergeCell ref="A35:A37"/>
    <mergeCell ref="B17:E17"/>
    <mergeCell ref="B24:E24"/>
    <mergeCell ref="A12:A15"/>
    <mergeCell ref="B13:E13"/>
    <mergeCell ref="B14:E14"/>
    <mergeCell ref="B12:E12"/>
    <mergeCell ref="B23:E23"/>
    <mergeCell ref="B26:E26"/>
    <mergeCell ref="B25:E25"/>
    <mergeCell ref="A7:A10"/>
    <mergeCell ref="A17:A20"/>
    <mergeCell ref="A23:A26"/>
    <mergeCell ref="B28:E28"/>
    <mergeCell ref="B9:E9"/>
    <mergeCell ref="B8:E8"/>
    <mergeCell ref="B19:E19"/>
    <mergeCell ref="B18:E18"/>
    <mergeCell ref="I30:L30"/>
    <mergeCell ref="I29:L29"/>
    <mergeCell ref="B29:E29"/>
    <mergeCell ref="F29:G29"/>
    <mergeCell ref="H28:H31"/>
    <mergeCell ref="B37:E37"/>
    <mergeCell ref="B31:E31"/>
    <mergeCell ref="B30:E30"/>
  </mergeCells>
  <printOptions/>
  <pageMargins left="0.7874015748031497" right="0.7874015748031497" top="0.5905511811023623" bottom="0.5905511811023623" header="0.5118110236220472" footer="0.5118110236220472"/>
  <pageSetup horizontalDpi="600" verticalDpi="600" orientation="portrait" paperSize="9" r:id="rId1"/>
  <headerFooter alignWithMargins="0">
    <oddFooter>&amp;L&amp;6Datei: &amp;"Arial,Kursiv"&amp;F.xls&amp;C&amp;6Rev.: 07/Oct-02-2007&amp;R&amp;6TD-QT-L, H. Wendel</oddFooter>
  </headerFooter>
</worksheet>
</file>

<file path=xl/worksheets/sheet5.xml><?xml version="1.0" encoding="utf-8"?>
<worksheet xmlns="http://schemas.openxmlformats.org/spreadsheetml/2006/main" xmlns:r="http://schemas.openxmlformats.org/officeDocument/2006/relationships">
  <sheetPr>
    <tabColor indexed="12"/>
  </sheetPr>
  <dimension ref="A1:S56"/>
  <sheetViews>
    <sheetView zoomScalePageLayoutView="0" workbookViewId="0" topLeftCell="A1">
      <selection activeCell="A1" sqref="A1"/>
    </sheetView>
  </sheetViews>
  <sheetFormatPr defaultColWidth="11.421875" defaultRowHeight="12.75"/>
  <cols>
    <col min="1" max="1" width="3.57421875" style="0" customWidth="1"/>
    <col min="2" max="4" width="4.57421875" style="0" customWidth="1"/>
    <col min="5" max="5" width="5.28125" style="0" customWidth="1"/>
    <col min="6" max="33" width="4.57421875" style="0" customWidth="1"/>
  </cols>
  <sheetData>
    <row r="1" spans="1:19" ht="26.25">
      <c r="A1" s="9" t="s">
        <v>68</v>
      </c>
      <c r="B1" s="10"/>
      <c r="C1" s="10"/>
      <c r="D1" s="10"/>
      <c r="E1" s="10"/>
      <c r="F1" s="10"/>
      <c r="G1" s="10"/>
      <c r="H1" s="10"/>
      <c r="I1" s="10"/>
      <c r="J1" s="10"/>
      <c r="K1" s="10"/>
      <c r="L1" s="10"/>
      <c r="M1" s="10"/>
      <c r="N1" s="10"/>
      <c r="O1" s="10"/>
      <c r="P1" s="10"/>
      <c r="Q1" s="10"/>
      <c r="R1" s="10"/>
      <c r="S1" s="10"/>
    </row>
    <row r="2" spans="1:19" ht="15.75">
      <c r="A2" s="11" t="s">
        <v>70</v>
      </c>
      <c r="B2" s="10"/>
      <c r="C2" s="10"/>
      <c r="D2" s="10"/>
      <c r="E2" s="10"/>
      <c r="F2" s="10"/>
      <c r="G2" s="10"/>
      <c r="H2" s="10"/>
      <c r="I2" s="10"/>
      <c r="J2" s="10"/>
      <c r="K2" s="10"/>
      <c r="L2" s="10"/>
      <c r="M2" s="10"/>
      <c r="N2" s="10"/>
      <c r="O2" s="10"/>
      <c r="P2" s="10"/>
      <c r="Q2" s="10"/>
      <c r="R2" s="10"/>
      <c r="S2" s="10"/>
    </row>
    <row r="3" spans="1:19" ht="15.75">
      <c r="A3" s="11" t="s">
        <v>97</v>
      </c>
      <c r="B3" s="10"/>
      <c r="C3" s="10"/>
      <c r="D3" s="10"/>
      <c r="E3" s="10"/>
      <c r="F3" s="10"/>
      <c r="G3" s="10"/>
      <c r="H3" s="10"/>
      <c r="I3" s="10"/>
      <c r="J3" s="10"/>
      <c r="K3" s="10"/>
      <c r="L3" s="10"/>
      <c r="M3" s="10"/>
      <c r="N3" s="10"/>
      <c r="O3" s="10"/>
      <c r="P3" s="10"/>
      <c r="Q3" s="10"/>
      <c r="R3" s="10"/>
      <c r="S3" s="10"/>
    </row>
    <row r="4" spans="1:19" ht="15.75">
      <c r="A4" s="11" t="s">
        <v>69</v>
      </c>
      <c r="B4" s="10"/>
      <c r="C4" s="10"/>
      <c r="D4" s="10"/>
      <c r="E4" s="10"/>
      <c r="F4" s="10"/>
      <c r="G4" s="10"/>
      <c r="H4" s="10"/>
      <c r="I4" s="10"/>
      <c r="J4" s="10"/>
      <c r="K4" s="10"/>
      <c r="L4" s="10"/>
      <c r="M4" s="10"/>
      <c r="N4" s="10"/>
      <c r="O4" s="10"/>
      <c r="P4" s="10"/>
      <c r="Q4" s="10"/>
      <c r="R4" s="10"/>
      <c r="S4" s="10"/>
    </row>
    <row r="5" spans="1:19" ht="15.75">
      <c r="A5" s="11" t="s">
        <v>77</v>
      </c>
      <c r="B5" s="10"/>
      <c r="C5" s="10"/>
      <c r="D5" s="10"/>
      <c r="E5" s="10"/>
      <c r="F5" s="10"/>
      <c r="G5" s="10"/>
      <c r="H5" s="10"/>
      <c r="I5" s="10"/>
      <c r="J5" s="10"/>
      <c r="K5" s="10"/>
      <c r="L5" s="10"/>
      <c r="M5" s="10"/>
      <c r="N5" s="10"/>
      <c r="O5" s="10"/>
      <c r="P5" s="10"/>
      <c r="Q5" s="10"/>
      <c r="R5" s="10"/>
      <c r="S5" s="10"/>
    </row>
    <row r="6" spans="1:19" ht="12.75">
      <c r="A6" s="10"/>
      <c r="B6" s="10"/>
      <c r="C6" s="10"/>
      <c r="D6" s="10"/>
      <c r="E6" s="10"/>
      <c r="F6" s="10"/>
      <c r="G6" s="10"/>
      <c r="H6" s="10"/>
      <c r="I6" s="10"/>
      <c r="J6" s="10"/>
      <c r="K6" s="10"/>
      <c r="L6" s="10"/>
      <c r="M6" s="10"/>
      <c r="N6" s="10"/>
      <c r="O6" s="10"/>
      <c r="P6" s="10"/>
      <c r="Q6" s="10"/>
      <c r="R6" s="10"/>
      <c r="S6" s="10"/>
    </row>
    <row r="7" spans="1:19" ht="12.75">
      <c r="A7" s="227" t="s">
        <v>73</v>
      </c>
      <c r="B7" s="12"/>
      <c r="C7" s="13"/>
      <c r="D7" s="13"/>
      <c r="E7" s="14"/>
      <c r="F7" s="10"/>
      <c r="G7" s="10"/>
      <c r="H7" s="10"/>
      <c r="I7" s="10"/>
      <c r="J7" s="10"/>
      <c r="K7" s="10"/>
      <c r="L7" s="10"/>
      <c r="M7" s="10"/>
      <c r="N7" s="10"/>
      <c r="O7" s="10"/>
      <c r="P7" s="10"/>
      <c r="Q7" s="10"/>
      <c r="R7" s="10"/>
      <c r="S7" s="10"/>
    </row>
    <row r="8" spans="1:19" ht="12.75">
      <c r="A8" s="228"/>
      <c r="B8" s="222" t="s">
        <v>95</v>
      </c>
      <c r="C8" s="223"/>
      <c r="D8" s="223"/>
      <c r="E8" s="224"/>
      <c r="F8" s="10"/>
      <c r="G8" s="10"/>
      <c r="H8" s="10"/>
      <c r="I8" s="10"/>
      <c r="J8" s="10"/>
      <c r="K8" s="10"/>
      <c r="L8" s="10"/>
      <c r="M8" s="10"/>
      <c r="N8" s="10"/>
      <c r="O8" s="10"/>
      <c r="P8" s="10"/>
      <c r="Q8" s="10"/>
      <c r="R8" s="10"/>
      <c r="S8" s="10"/>
    </row>
    <row r="9" spans="1:19" ht="12.75">
      <c r="A9" s="228"/>
      <c r="B9" s="222" t="s">
        <v>74</v>
      </c>
      <c r="C9" s="223"/>
      <c r="D9" s="223"/>
      <c r="E9" s="224"/>
      <c r="F9" s="10"/>
      <c r="G9" s="10"/>
      <c r="H9" s="10"/>
      <c r="I9" s="10"/>
      <c r="J9" s="10"/>
      <c r="K9" s="10"/>
      <c r="L9" s="10"/>
      <c r="M9" s="10"/>
      <c r="N9" s="10"/>
      <c r="O9" s="10"/>
      <c r="P9" s="10"/>
      <c r="Q9" s="10"/>
      <c r="R9" s="10"/>
      <c r="S9" s="10"/>
    </row>
    <row r="10" spans="1:19" ht="12.75">
      <c r="A10" s="229"/>
      <c r="B10" s="15"/>
      <c r="C10" s="16"/>
      <c r="D10" s="16"/>
      <c r="E10" s="17"/>
      <c r="F10" s="10"/>
      <c r="G10" s="10"/>
      <c r="H10" s="10"/>
      <c r="I10" s="10"/>
      <c r="J10" s="10"/>
      <c r="K10" s="10"/>
      <c r="L10" s="10"/>
      <c r="M10" s="10"/>
      <c r="N10" s="10"/>
      <c r="O10" s="10"/>
      <c r="P10" s="10"/>
      <c r="Q10" s="10"/>
      <c r="R10" s="10"/>
      <c r="S10" s="10"/>
    </row>
    <row r="11" spans="1:19" ht="12.75">
      <c r="A11" s="10"/>
      <c r="B11" s="10"/>
      <c r="C11" s="10"/>
      <c r="D11" s="12"/>
      <c r="E11" s="10"/>
      <c r="F11" s="10"/>
      <c r="G11" s="10"/>
      <c r="H11" s="10"/>
      <c r="I11" s="10"/>
      <c r="J11" s="10"/>
      <c r="K11" s="10"/>
      <c r="L11" s="10"/>
      <c r="M11" s="10"/>
      <c r="N11" s="10"/>
      <c r="O11" s="10"/>
      <c r="P11" s="10"/>
      <c r="Q11" s="10"/>
      <c r="R11" s="10"/>
      <c r="S11" s="10"/>
    </row>
    <row r="12" spans="1:19" ht="12.75" customHeight="1">
      <c r="A12" s="227" t="s">
        <v>73</v>
      </c>
      <c r="B12" s="231"/>
      <c r="C12" s="232"/>
      <c r="D12" s="232"/>
      <c r="E12" s="233"/>
      <c r="F12" s="10"/>
      <c r="G12" s="10"/>
      <c r="H12" s="10"/>
      <c r="I12" s="10"/>
      <c r="J12" s="10"/>
      <c r="K12" s="10"/>
      <c r="L12" s="10"/>
      <c r="M12" s="10"/>
      <c r="N12" s="10"/>
      <c r="O12" s="10"/>
      <c r="P12" s="10"/>
      <c r="Q12" s="10"/>
      <c r="R12" s="10"/>
      <c r="S12" s="10"/>
    </row>
    <row r="13" spans="1:19" ht="12.75">
      <c r="A13" s="228"/>
      <c r="B13" s="222" t="s">
        <v>75</v>
      </c>
      <c r="C13" s="223"/>
      <c r="D13" s="223"/>
      <c r="E13" s="224"/>
      <c r="F13" s="10"/>
      <c r="G13" s="10"/>
      <c r="H13" s="10"/>
      <c r="I13" s="10"/>
      <c r="J13" s="10"/>
      <c r="K13" s="10"/>
      <c r="L13" s="10"/>
      <c r="M13" s="10"/>
      <c r="N13" s="10"/>
      <c r="O13" s="10"/>
      <c r="P13" s="10"/>
      <c r="Q13" s="10"/>
      <c r="R13" s="10"/>
      <c r="S13" s="10"/>
    </row>
    <row r="14" spans="1:19" ht="12.75">
      <c r="A14" s="228"/>
      <c r="B14" s="222" t="s">
        <v>76</v>
      </c>
      <c r="C14" s="223"/>
      <c r="D14" s="223"/>
      <c r="E14" s="224"/>
      <c r="F14" s="10"/>
      <c r="G14" s="10"/>
      <c r="H14" s="10"/>
      <c r="I14" s="10"/>
      <c r="J14" s="10"/>
      <c r="K14" s="10"/>
      <c r="L14" s="10"/>
      <c r="M14" s="10"/>
      <c r="N14" s="10"/>
      <c r="O14" s="10"/>
      <c r="P14" s="10"/>
      <c r="Q14" s="10"/>
      <c r="R14" s="10"/>
      <c r="S14" s="10"/>
    </row>
    <row r="15" spans="1:19" ht="12.75">
      <c r="A15" s="229"/>
      <c r="B15" s="15"/>
      <c r="C15" s="16"/>
      <c r="D15" s="16"/>
      <c r="E15" s="17"/>
      <c r="F15" s="10"/>
      <c r="G15" s="10"/>
      <c r="H15" s="10"/>
      <c r="I15" s="10"/>
      <c r="J15" s="10"/>
      <c r="K15" s="10"/>
      <c r="L15" s="10"/>
      <c r="M15" s="10"/>
      <c r="N15" s="10"/>
      <c r="O15" s="10"/>
      <c r="P15" s="10"/>
      <c r="Q15" s="10"/>
      <c r="R15" s="10"/>
      <c r="S15" s="10"/>
    </row>
    <row r="16" spans="1:19" ht="12.75">
      <c r="A16" s="10"/>
      <c r="B16" s="10"/>
      <c r="C16" s="10"/>
      <c r="D16" s="15"/>
      <c r="E16" s="10"/>
      <c r="F16" s="10"/>
      <c r="G16" s="10"/>
      <c r="H16" s="10"/>
      <c r="I16" s="10"/>
      <c r="J16" s="10"/>
      <c r="K16" s="10"/>
      <c r="L16" s="10"/>
      <c r="M16" s="10"/>
      <c r="N16" s="10"/>
      <c r="O16" s="10"/>
      <c r="P16" s="10"/>
      <c r="Q16" s="10"/>
      <c r="R16" s="10"/>
      <c r="S16" s="10"/>
    </row>
    <row r="17" spans="1:19" ht="12.75" customHeight="1">
      <c r="A17" s="227" t="s">
        <v>73</v>
      </c>
      <c r="B17" s="231" t="s">
        <v>73</v>
      </c>
      <c r="C17" s="232"/>
      <c r="D17" s="232"/>
      <c r="E17" s="233"/>
      <c r="F17" s="10"/>
      <c r="G17" s="10"/>
      <c r="H17" s="10"/>
      <c r="I17" s="10"/>
      <c r="J17" s="10"/>
      <c r="K17" s="10"/>
      <c r="L17" s="10"/>
      <c r="M17" s="10"/>
      <c r="N17" s="10"/>
      <c r="O17" s="10"/>
      <c r="P17" s="10"/>
      <c r="Q17" s="10"/>
      <c r="R17" s="10"/>
      <c r="S17" s="10"/>
    </row>
    <row r="18" spans="1:19" ht="12.75">
      <c r="A18" s="228"/>
      <c r="B18" s="222" t="s">
        <v>78</v>
      </c>
      <c r="C18" s="223"/>
      <c r="D18" s="223"/>
      <c r="E18" s="224"/>
      <c r="F18" s="10"/>
      <c r="G18" s="18"/>
      <c r="H18" s="10"/>
      <c r="I18" s="10"/>
      <c r="J18" s="10"/>
      <c r="K18" s="10"/>
      <c r="L18" s="10"/>
      <c r="M18" s="10"/>
      <c r="N18" s="10"/>
      <c r="O18" s="10"/>
      <c r="P18" s="10"/>
      <c r="Q18" s="10"/>
      <c r="R18" s="10"/>
      <c r="S18" s="10"/>
    </row>
    <row r="19" spans="1:19" ht="12.75">
      <c r="A19" s="228"/>
      <c r="B19" s="222" t="s">
        <v>79</v>
      </c>
      <c r="C19" s="223"/>
      <c r="D19" s="223"/>
      <c r="E19" s="224"/>
      <c r="F19" s="10"/>
      <c r="G19" s="18"/>
      <c r="H19" s="10"/>
      <c r="I19" s="10"/>
      <c r="J19" s="10"/>
      <c r="K19" s="10"/>
      <c r="L19" s="10"/>
      <c r="M19" s="10"/>
      <c r="N19" s="10"/>
      <c r="O19" s="10"/>
      <c r="P19" s="10"/>
      <c r="Q19" s="10"/>
      <c r="R19" s="10"/>
      <c r="S19" s="10"/>
    </row>
    <row r="20" spans="1:19" ht="12.75" customHeight="1">
      <c r="A20" s="229"/>
      <c r="B20" s="15"/>
      <c r="C20" s="16"/>
      <c r="D20" s="16"/>
      <c r="E20" s="17"/>
      <c r="F20" s="10"/>
      <c r="G20" s="10"/>
      <c r="H20" s="10"/>
      <c r="I20" s="10"/>
      <c r="J20" s="10"/>
      <c r="K20" s="10"/>
      <c r="L20" s="10"/>
      <c r="M20" s="10"/>
      <c r="N20" s="10"/>
      <c r="O20" s="10"/>
      <c r="P20" s="10"/>
      <c r="Q20" s="10"/>
      <c r="R20" s="10"/>
      <c r="S20" s="10"/>
    </row>
    <row r="21" spans="1:19" ht="12.75">
      <c r="A21" s="10"/>
      <c r="B21" s="10"/>
      <c r="C21" s="10"/>
      <c r="D21" s="12"/>
      <c r="E21" s="10"/>
      <c r="F21" s="10"/>
      <c r="G21" s="10"/>
      <c r="H21" s="10"/>
      <c r="I21" s="10"/>
      <c r="J21" s="10"/>
      <c r="K21" s="10"/>
      <c r="L21" s="10"/>
      <c r="M21" s="10"/>
      <c r="N21" s="10"/>
      <c r="O21" s="10"/>
      <c r="P21" s="10"/>
      <c r="Q21" s="10"/>
      <c r="R21" s="10"/>
      <c r="S21" s="10"/>
    </row>
    <row r="22" spans="1:19" ht="12.75">
      <c r="A22" s="10"/>
      <c r="B22" s="10"/>
      <c r="C22" s="10"/>
      <c r="D22" s="15"/>
      <c r="E22" s="10"/>
      <c r="F22" s="10"/>
      <c r="G22" s="10"/>
      <c r="H22" s="10"/>
      <c r="I22" s="10"/>
      <c r="J22" s="10"/>
      <c r="K22" s="10"/>
      <c r="L22" s="10"/>
      <c r="M22" s="10"/>
      <c r="N22" s="10"/>
      <c r="O22" s="10"/>
      <c r="P22" s="10"/>
      <c r="Q22" s="10"/>
      <c r="R22" s="10"/>
      <c r="S22" s="10"/>
    </row>
    <row r="23" spans="1:19" ht="12.75" customHeight="1">
      <c r="A23" s="227" t="s">
        <v>73</v>
      </c>
      <c r="B23" s="231" t="s">
        <v>98</v>
      </c>
      <c r="C23" s="232"/>
      <c r="D23" s="232"/>
      <c r="E23" s="233"/>
      <c r="F23" s="10"/>
      <c r="G23" s="18" t="s">
        <v>80</v>
      </c>
      <c r="H23" s="10"/>
      <c r="I23" s="10"/>
      <c r="J23" s="10"/>
      <c r="K23" s="10"/>
      <c r="L23" s="10"/>
      <c r="M23" s="10"/>
      <c r="N23" s="10"/>
      <c r="O23" s="10"/>
      <c r="P23" s="10"/>
      <c r="Q23" s="10"/>
      <c r="R23" s="10"/>
      <c r="S23" s="10"/>
    </row>
    <row r="24" spans="1:19" ht="12.75">
      <c r="A24" s="228"/>
      <c r="B24" s="222" t="s">
        <v>99</v>
      </c>
      <c r="C24" s="223"/>
      <c r="D24" s="223"/>
      <c r="E24" s="224"/>
      <c r="F24" s="10"/>
      <c r="G24" s="18" t="s">
        <v>81</v>
      </c>
      <c r="H24" s="10"/>
      <c r="I24" s="10"/>
      <c r="J24" s="10"/>
      <c r="K24" s="10"/>
      <c r="L24" s="10"/>
      <c r="M24" s="10"/>
      <c r="N24" s="10"/>
      <c r="O24" s="10"/>
      <c r="P24" s="10"/>
      <c r="Q24" s="10"/>
      <c r="R24" s="10"/>
      <c r="S24" s="10"/>
    </row>
    <row r="25" spans="1:19" ht="12.75">
      <c r="A25" s="228"/>
      <c r="B25" s="222" t="s">
        <v>110</v>
      </c>
      <c r="C25" s="223"/>
      <c r="D25" s="223"/>
      <c r="E25" s="224"/>
      <c r="F25" s="10"/>
      <c r="G25" s="18" t="s">
        <v>82</v>
      </c>
      <c r="H25" s="10"/>
      <c r="I25" s="10"/>
      <c r="J25" s="10"/>
      <c r="K25" s="10"/>
      <c r="L25" s="10"/>
      <c r="M25" s="10"/>
      <c r="N25" s="10"/>
      <c r="O25" s="10"/>
      <c r="P25" s="10"/>
      <c r="Q25" s="10"/>
      <c r="R25" s="10"/>
      <c r="S25" s="10"/>
    </row>
    <row r="26" spans="1:19" ht="12.75">
      <c r="A26" s="229"/>
      <c r="B26" s="225" t="s">
        <v>112</v>
      </c>
      <c r="C26" s="230"/>
      <c r="D26" s="230"/>
      <c r="E26" s="226"/>
      <c r="F26" s="10"/>
      <c r="G26" s="10"/>
      <c r="H26" s="10"/>
      <c r="I26" s="10"/>
      <c r="J26" s="10"/>
      <c r="K26" s="10"/>
      <c r="L26" s="10"/>
      <c r="M26" s="10"/>
      <c r="N26" s="10"/>
      <c r="O26" s="10"/>
      <c r="P26" s="10"/>
      <c r="Q26" s="10"/>
      <c r="R26" s="10"/>
      <c r="S26" s="10"/>
    </row>
    <row r="27" spans="1:19" ht="12.75">
      <c r="A27" s="10"/>
      <c r="B27" s="10"/>
      <c r="C27" s="10"/>
      <c r="D27" s="12"/>
      <c r="E27" s="10"/>
      <c r="F27" s="10"/>
      <c r="G27" s="10"/>
      <c r="H27" s="10"/>
      <c r="I27" s="10"/>
      <c r="J27" s="10"/>
      <c r="K27" s="10"/>
      <c r="L27" s="10"/>
      <c r="M27" s="10"/>
      <c r="N27" s="10"/>
      <c r="O27" s="10"/>
      <c r="P27" s="10"/>
      <c r="Q27" s="10"/>
      <c r="R27" s="10"/>
      <c r="S27" s="10"/>
    </row>
    <row r="28" spans="1:19" ht="12.75" customHeight="1">
      <c r="A28" s="227" t="s">
        <v>1</v>
      </c>
      <c r="B28" s="231" t="s">
        <v>101</v>
      </c>
      <c r="C28" s="232"/>
      <c r="D28" s="232"/>
      <c r="E28" s="233"/>
      <c r="F28" s="10"/>
      <c r="G28" s="10"/>
      <c r="H28" s="227" t="s">
        <v>73</v>
      </c>
      <c r="I28" s="12"/>
      <c r="J28" s="13"/>
      <c r="K28" s="13"/>
      <c r="L28" s="14"/>
      <c r="M28" s="10"/>
      <c r="N28" s="10"/>
      <c r="O28" s="10"/>
      <c r="P28" s="10"/>
      <c r="Q28" s="10"/>
      <c r="R28" s="10"/>
      <c r="S28" s="10"/>
    </row>
    <row r="29" spans="1:19" ht="12.75">
      <c r="A29" s="228"/>
      <c r="B29" s="222" t="s">
        <v>102</v>
      </c>
      <c r="C29" s="223"/>
      <c r="D29" s="223"/>
      <c r="E29" s="224"/>
      <c r="F29" s="225" t="s">
        <v>83</v>
      </c>
      <c r="G29" s="226"/>
      <c r="H29" s="228"/>
      <c r="I29" s="222" t="s">
        <v>100</v>
      </c>
      <c r="J29" s="223"/>
      <c r="K29" s="223"/>
      <c r="L29" s="224"/>
      <c r="M29" s="10"/>
      <c r="N29" s="10"/>
      <c r="O29" s="10"/>
      <c r="P29" s="10"/>
      <c r="Q29" s="10"/>
      <c r="R29" s="10"/>
      <c r="S29" s="10"/>
    </row>
    <row r="30" spans="1:19" ht="12.75">
      <c r="A30" s="228"/>
      <c r="B30" s="222" t="s">
        <v>103</v>
      </c>
      <c r="C30" s="223"/>
      <c r="D30" s="223"/>
      <c r="E30" s="224"/>
      <c r="F30" s="10"/>
      <c r="G30" s="10"/>
      <c r="H30" s="228"/>
      <c r="I30" s="222" t="s">
        <v>84</v>
      </c>
      <c r="J30" s="223"/>
      <c r="K30" s="223"/>
      <c r="L30" s="224"/>
      <c r="M30" s="10"/>
      <c r="N30" s="10"/>
      <c r="O30" s="10"/>
      <c r="P30" s="10"/>
      <c r="Q30" s="10"/>
      <c r="R30" s="10"/>
      <c r="S30" s="10"/>
    </row>
    <row r="31" spans="1:19" ht="12.75">
      <c r="A31" s="229"/>
      <c r="B31" s="225" t="s">
        <v>116</v>
      </c>
      <c r="C31" s="230"/>
      <c r="D31" s="230"/>
      <c r="E31" s="226"/>
      <c r="F31" s="10"/>
      <c r="G31" s="10"/>
      <c r="H31" s="229"/>
      <c r="I31" s="15"/>
      <c r="J31" s="16"/>
      <c r="K31" s="16"/>
      <c r="L31" s="17"/>
      <c r="M31" s="10"/>
      <c r="N31" s="10"/>
      <c r="O31" s="10"/>
      <c r="P31" s="10"/>
      <c r="Q31" s="10"/>
      <c r="R31" s="10"/>
      <c r="S31" s="10"/>
    </row>
    <row r="32" spans="1:19" ht="12.75">
      <c r="A32" s="10"/>
      <c r="B32" s="10"/>
      <c r="C32" s="10"/>
      <c r="D32" s="12"/>
      <c r="E32" s="10"/>
      <c r="F32" s="10"/>
      <c r="G32" s="10"/>
      <c r="H32" s="10"/>
      <c r="I32" s="10"/>
      <c r="J32" s="10"/>
      <c r="K32" s="10"/>
      <c r="L32" s="10"/>
      <c r="M32" s="10"/>
      <c r="N32" s="10"/>
      <c r="O32" s="10"/>
      <c r="P32" s="10"/>
      <c r="Q32" s="10"/>
      <c r="R32" s="10"/>
      <c r="S32" s="10"/>
    </row>
    <row r="33" spans="1:19" ht="12.75">
      <c r="A33" s="10"/>
      <c r="B33" s="10"/>
      <c r="C33" s="19" t="s">
        <v>85</v>
      </c>
      <c r="D33" s="20"/>
      <c r="E33" s="10"/>
      <c r="F33" s="10"/>
      <c r="G33" s="10"/>
      <c r="H33" s="10"/>
      <c r="I33" s="10"/>
      <c r="J33" s="10"/>
      <c r="K33" s="10"/>
      <c r="L33" s="10"/>
      <c r="M33" s="10"/>
      <c r="N33" s="10"/>
      <c r="O33" s="10"/>
      <c r="P33" s="10"/>
      <c r="Q33" s="10"/>
      <c r="R33" s="10"/>
      <c r="S33" s="10"/>
    </row>
    <row r="34" spans="1:19" ht="12.75">
      <c r="A34" s="10"/>
      <c r="B34" s="10"/>
      <c r="C34" s="10"/>
      <c r="D34" s="20"/>
      <c r="E34" s="10"/>
      <c r="F34" s="10"/>
      <c r="G34" s="10"/>
      <c r="H34" s="10"/>
      <c r="I34" s="10"/>
      <c r="J34" s="10"/>
      <c r="K34" s="10"/>
      <c r="L34" s="10"/>
      <c r="M34" s="10"/>
      <c r="N34" s="10"/>
      <c r="O34" s="10"/>
      <c r="P34" s="10"/>
      <c r="Q34" s="10"/>
      <c r="R34" s="10"/>
      <c r="S34" s="10"/>
    </row>
    <row r="35" spans="1:19" ht="12.75" customHeight="1">
      <c r="A35" s="227" t="s">
        <v>1</v>
      </c>
      <c r="B35" s="231" t="s">
        <v>86</v>
      </c>
      <c r="C35" s="232"/>
      <c r="D35" s="232"/>
      <c r="E35" s="233"/>
      <c r="F35" s="10"/>
      <c r="G35" s="10"/>
      <c r="H35" s="10"/>
      <c r="I35" s="10"/>
      <c r="J35" s="10"/>
      <c r="K35" s="10"/>
      <c r="L35" s="10"/>
      <c r="M35" s="10"/>
      <c r="N35" s="10"/>
      <c r="O35" s="10"/>
      <c r="P35" s="10"/>
      <c r="Q35" s="10"/>
      <c r="R35" s="10"/>
      <c r="S35" s="10"/>
    </row>
    <row r="36" spans="1:19" ht="12.75">
      <c r="A36" s="228"/>
      <c r="B36" s="234" t="s">
        <v>123</v>
      </c>
      <c r="C36" s="223"/>
      <c r="D36" s="223"/>
      <c r="E36" s="224"/>
      <c r="F36" s="10"/>
      <c r="G36" s="10"/>
      <c r="H36" s="10"/>
      <c r="I36" s="10"/>
      <c r="J36" s="10"/>
      <c r="K36" s="10"/>
      <c r="L36" s="10"/>
      <c r="M36" s="10"/>
      <c r="N36" s="10"/>
      <c r="O36" s="10"/>
      <c r="P36" s="10"/>
      <c r="Q36" s="10"/>
      <c r="R36" s="10"/>
      <c r="S36" s="10"/>
    </row>
    <row r="37" spans="1:19" ht="12.75">
      <c r="A37" s="229"/>
      <c r="B37" s="237" t="s">
        <v>124</v>
      </c>
      <c r="C37" s="230"/>
      <c r="D37" s="230"/>
      <c r="E37" s="226"/>
      <c r="F37" s="10"/>
      <c r="G37" s="10"/>
      <c r="H37" s="10"/>
      <c r="I37" s="10"/>
      <c r="J37" s="10"/>
      <c r="K37" s="10"/>
      <c r="L37" s="10"/>
      <c r="M37" s="10"/>
      <c r="N37" s="10"/>
      <c r="O37" s="10"/>
      <c r="P37" s="10"/>
      <c r="Q37" s="10"/>
      <c r="R37" s="10"/>
      <c r="S37" s="10"/>
    </row>
    <row r="38" spans="1:19" ht="12.75">
      <c r="A38" s="10"/>
      <c r="B38" s="10"/>
      <c r="C38" s="25"/>
      <c r="D38" s="10"/>
      <c r="E38" s="10"/>
      <c r="F38" s="10"/>
      <c r="G38" s="10"/>
      <c r="H38" s="10"/>
      <c r="I38" s="10"/>
      <c r="J38" s="10"/>
      <c r="K38" s="10"/>
      <c r="L38" s="10"/>
      <c r="M38" s="10"/>
      <c r="N38" s="10"/>
      <c r="O38" s="10"/>
      <c r="P38" s="10"/>
      <c r="Q38" s="10"/>
      <c r="R38" s="10"/>
      <c r="S38" s="10"/>
    </row>
    <row r="39" spans="1:19" ht="12.75" customHeight="1">
      <c r="A39" s="227" t="s">
        <v>73</v>
      </c>
      <c r="B39" s="231"/>
      <c r="C39" s="232"/>
      <c r="D39" s="232"/>
      <c r="E39" s="233"/>
      <c r="F39" s="10"/>
      <c r="G39" s="10"/>
      <c r="H39" s="10"/>
      <c r="I39" s="10"/>
      <c r="J39" s="10"/>
      <c r="K39" s="10"/>
      <c r="L39" s="10"/>
      <c r="M39" s="10"/>
      <c r="N39" s="10"/>
      <c r="O39" s="10"/>
      <c r="P39" s="10"/>
      <c r="Q39" s="10"/>
      <c r="R39" s="10"/>
      <c r="S39" s="10"/>
    </row>
    <row r="40" spans="1:19" ht="12.75">
      <c r="A40" s="228"/>
      <c r="B40" s="222" t="s">
        <v>104</v>
      </c>
      <c r="C40" s="223"/>
      <c r="D40" s="223"/>
      <c r="E40" s="224"/>
      <c r="F40" s="10"/>
      <c r="G40" s="18" t="s">
        <v>88</v>
      </c>
      <c r="H40" s="10"/>
      <c r="I40" s="10"/>
      <c r="J40" s="10"/>
      <c r="K40" s="10"/>
      <c r="L40" s="10"/>
      <c r="M40" s="10"/>
      <c r="N40" s="10"/>
      <c r="O40" s="10"/>
      <c r="P40" s="10"/>
      <c r="Q40" s="10"/>
      <c r="R40" s="10"/>
      <c r="S40" s="10"/>
    </row>
    <row r="41" spans="1:19" ht="12.75">
      <c r="A41" s="228"/>
      <c r="B41" s="222" t="s">
        <v>105</v>
      </c>
      <c r="C41" s="223"/>
      <c r="D41" s="223"/>
      <c r="E41" s="224"/>
      <c r="F41" s="10"/>
      <c r="G41" s="18" t="s">
        <v>94</v>
      </c>
      <c r="H41" s="10"/>
      <c r="I41" s="10"/>
      <c r="J41" s="10"/>
      <c r="K41" s="10"/>
      <c r="L41" s="10"/>
      <c r="M41" s="10"/>
      <c r="N41" s="10"/>
      <c r="O41" s="10"/>
      <c r="P41" s="10"/>
      <c r="Q41" s="10"/>
      <c r="R41" s="10"/>
      <c r="S41" s="10"/>
    </row>
    <row r="42" spans="1:19" ht="12.75">
      <c r="A42" s="229"/>
      <c r="B42" s="225"/>
      <c r="C42" s="230"/>
      <c r="D42" s="230"/>
      <c r="E42" s="226"/>
      <c r="F42" s="10"/>
      <c r="G42" s="10"/>
      <c r="H42" s="10"/>
      <c r="I42" s="10"/>
      <c r="J42" s="10"/>
      <c r="K42" s="10"/>
      <c r="L42" s="10"/>
      <c r="M42" s="10"/>
      <c r="N42" s="10"/>
      <c r="O42" s="10"/>
      <c r="P42" s="10"/>
      <c r="Q42" s="10"/>
      <c r="R42" s="10"/>
      <c r="S42" s="10"/>
    </row>
    <row r="43" spans="1:19" ht="12.75">
      <c r="A43" s="10"/>
      <c r="B43" s="10"/>
      <c r="C43" s="14"/>
      <c r="D43" s="10"/>
      <c r="E43" s="10"/>
      <c r="F43" s="10"/>
      <c r="G43" s="10"/>
      <c r="H43" s="10"/>
      <c r="I43" s="10"/>
      <c r="J43" s="10"/>
      <c r="K43" s="10"/>
      <c r="L43" s="10"/>
      <c r="M43" s="10"/>
      <c r="N43" s="10"/>
      <c r="O43" s="10"/>
      <c r="P43" s="10"/>
      <c r="Q43" s="10"/>
      <c r="R43" s="10"/>
      <c r="S43" s="10"/>
    </row>
    <row r="44" spans="1:19" ht="12.75" customHeight="1">
      <c r="A44" s="227" t="s">
        <v>73</v>
      </c>
      <c r="B44" s="231" t="s">
        <v>89</v>
      </c>
      <c r="C44" s="232"/>
      <c r="D44" s="232"/>
      <c r="E44" s="233"/>
      <c r="F44" s="10"/>
      <c r="G44" s="10"/>
      <c r="H44" s="10"/>
      <c r="I44" s="10"/>
      <c r="J44" s="10"/>
      <c r="K44" s="10"/>
      <c r="L44" s="10"/>
      <c r="M44" s="10"/>
      <c r="N44" s="10"/>
      <c r="O44" s="10"/>
      <c r="P44" s="10"/>
      <c r="Q44" s="10"/>
      <c r="R44" s="10"/>
      <c r="S44" s="10"/>
    </row>
    <row r="45" spans="1:19" ht="12.75">
      <c r="A45" s="228"/>
      <c r="B45" s="222" t="s">
        <v>111</v>
      </c>
      <c r="C45" s="223"/>
      <c r="D45" s="223"/>
      <c r="E45" s="224"/>
      <c r="F45" s="10"/>
      <c r="G45" s="10"/>
      <c r="H45" s="10"/>
      <c r="I45" s="10"/>
      <c r="J45" s="10"/>
      <c r="K45" s="10"/>
      <c r="L45" s="10"/>
      <c r="M45" s="10"/>
      <c r="N45" s="10"/>
      <c r="O45" s="10"/>
      <c r="P45" s="10"/>
      <c r="Q45" s="10"/>
      <c r="R45" s="10"/>
      <c r="S45" s="10"/>
    </row>
    <row r="46" spans="1:19" ht="12.75">
      <c r="A46" s="228"/>
      <c r="B46" s="222" t="s">
        <v>113</v>
      </c>
      <c r="C46" s="223"/>
      <c r="D46" s="223"/>
      <c r="E46" s="224"/>
      <c r="F46" s="10"/>
      <c r="G46" s="10"/>
      <c r="H46" s="10"/>
      <c r="I46" s="10"/>
      <c r="J46" s="10"/>
      <c r="K46" s="10"/>
      <c r="L46" s="10"/>
      <c r="M46" s="10"/>
      <c r="N46" s="10"/>
      <c r="O46" s="10"/>
      <c r="P46" s="10"/>
      <c r="Q46" s="10"/>
      <c r="R46" s="10"/>
      <c r="S46" s="10"/>
    </row>
    <row r="47" spans="1:19" ht="12.75">
      <c r="A47" s="228"/>
      <c r="B47" s="222" t="s">
        <v>90</v>
      </c>
      <c r="C47" s="223"/>
      <c r="D47" s="223"/>
      <c r="E47" s="224"/>
      <c r="F47" s="10"/>
      <c r="G47" s="10"/>
      <c r="H47" s="10"/>
      <c r="I47" s="10"/>
      <c r="J47" s="10"/>
      <c r="K47" s="10"/>
      <c r="L47" s="10"/>
      <c r="M47" s="10"/>
      <c r="N47" s="10"/>
      <c r="O47" s="10"/>
      <c r="P47" s="10"/>
      <c r="Q47" s="10"/>
      <c r="R47" s="10"/>
      <c r="S47" s="10"/>
    </row>
    <row r="48" spans="1:19" ht="12.75">
      <c r="A48" s="228"/>
      <c r="B48" s="222" t="s">
        <v>106</v>
      </c>
      <c r="C48" s="223"/>
      <c r="D48" s="223"/>
      <c r="E48" s="224"/>
      <c r="F48" s="10"/>
      <c r="G48" s="10"/>
      <c r="H48" s="10"/>
      <c r="I48" s="10"/>
      <c r="J48" s="10"/>
      <c r="K48" s="10"/>
      <c r="L48" s="10"/>
      <c r="M48" s="10"/>
      <c r="N48" s="10"/>
      <c r="O48" s="10"/>
      <c r="P48" s="10"/>
      <c r="Q48" s="10"/>
      <c r="R48" s="10"/>
      <c r="S48" s="10"/>
    </row>
    <row r="49" spans="1:19" ht="12.75">
      <c r="A49" s="229"/>
      <c r="B49" s="225" t="s">
        <v>91</v>
      </c>
      <c r="C49" s="230"/>
      <c r="D49" s="230"/>
      <c r="E49" s="226"/>
      <c r="F49" s="10"/>
      <c r="G49" s="10"/>
      <c r="H49" s="10"/>
      <c r="I49" s="10"/>
      <c r="J49" s="10"/>
      <c r="K49" s="10"/>
      <c r="L49" s="10"/>
      <c r="M49" s="10"/>
      <c r="N49" s="10"/>
      <c r="O49" s="10"/>
      <c r="P49" s="10"/>
      <c r="Q49" s="10"/>
      <c r="R49" s="10"/>
      <c r="S49" s="10"/>
    </row>
    <row r="50" spans="1:19" ht="12.75">
      <c r="A50" s="10"/>
      <c r="B50" s="10"/>
      <c r="C50" s="14"/>
      <c r="D50" s="10"/>
      <c r="E50" s="10"/>
      <c r="F50" s="10"/>
      <c r="G50" s="10"/>
      <c r="H50" s="10"/>
      <c r="I50" s="10"/>
      <c r="J50" s="10"/>
      <c r="K50" s="10"/>
      <c r="L50" s="10"/>
      <c r="M50" s="10"/>
      <c r="N50" s="10"/>
      <c r="O50" s="10"/>
      <c r="P50" s="10"/>
      <c r="Q50" s="10"/>
      <c r="R50" s="10"/>
      <c r="S50" s="10"/>
    </row>
    <row r="51" spans="1:19" ht="12.75">
      <c r="A51" s="227" t="s">
        <v>1</v>
      </c>
      <c r="B51" s="231" t="s">
        <v>92</v>
      </c>
      <c r="C51" s="232"/>
      <c r="D51" s="232"/>
      <c r="E51" s="233"/>
      <c r="F51" s="10"/>
      <c r="G51" s="10"/>
      <c r="H51" s="10"/>
      <c r="I51" s="10"/>
      <c r="J51" s="10"/>
      <c r="K51" s="10"/>
      <c r="L51" s="10"/>
      <c r="M51" s="10"/>
      <c r="N51" s="10"/>
      <c r="O51" s="10"/>
      <c r="P51" s="10"/>
      <c r="Q51" s="10"/>
      <c r="R51" s="10"/>
      <c r="S51" s="10"/>
    </row>
    <row r="52" spans="1:19" ht="12.75">
      <c r="A52" s="228"/>
      <c r="B52" s="222" t="s">
        <v>107</v>
      </c>
      <c r="C52" s="223"/>
      <c r="D52" s="223"/>
      <c r="E52" s="224"/>
      <c r="F52" s="10"/>
      <c r="G52" s="18" t="s">
        <v>108</v>
      </c>
      <c r="H52" s="10"/>
      <c r="I52" s="10"/>
      <c r="J52" s="10"/>
      <c r="K52" s="10"/>
      <c r="L52" s="10"/>
      <c r="M52" s="10"/>
      <c r="N52" s="10"/>
      <c r="O52" s="10"/>
      <c r="P52" s="10"/>
      <c r="Q52" s="10"/>
      <c r="R52" s="10"/>
      <c r="S52" s="10"/>
    </row>
    <row r="53" spans="1:19" ht="12.75">
      <c r="A53" s="228"/>
      <c r="B53" s="222" t="s">
        <v>93</v>
      </c>
      <c r="C53" s="223"/>
      <c r="D53" s="223"/>
      <c r="E53" s="224"/>
      <c r="F53" s="10"/>
      <c r="G53" s="18" t="s">
        <v>96</v>
      </c>
      <c r="H53" s="10"/>
      <c r="I53" s="10"/>
      <c r="J53" s="10"/>
      <c r="K53" s="10"/>
      <c r="L53" s="10"/>
      <c r="M53" s="10"/>
      <c r="N53" s="10"/>
      <c r="O53" s="10"/>
      <c r="P53" s="10"/>
      <c r="Q53" s="10"/>
      <c r="R53" s="10"/>
      <c r="S53" s="10"/>
    </row>
    <row r="54" spans="1:19" ht="12.75">
      <c r="A54" s="229"/>
      <c r="B54" s="225"/>
      <c r="C54" s="230"/>
      <c r="D54" s="230"/>
      <c r="E54" s="226"/>
      <c r="F54" s="10"/>
      <c r="G54" s="10"/>
      <c r="H54" s="10"/>
      <c r="I54" s="10"/>
      <c r="J54" s="10"/>
      <c r="K54" s="10"/>
      <c r="L54" s="10"/>
      <c r="M54" s="10"/>
      <c r="N54" s="10"/>
      <c r="O54" s="10"/>
      <c r="P54" s="10"/>
      <c r="Q54" s="10"/>
      <c r="R54" s="10"/>
      <c r="S54" s="10"/>
    </row>
    <row r="55" spans="1:19" ht="12.75">
      <c r="A55" s="10"/>
      <c r="B55" s="10"/>
      <c r="C55" s="10"/>
      <c r="D55" s="10"/>
      <c r="E55" s="10"/>
      <c r="F55" s="10"/>
      <c r="G55" s="10"/>
      <c r="H55" s="10"/>
      <c r="I55" s="10"/>
      <c r="J55" s="10"/>
      <c r="K55" s="10"/>
      <c r="L55" s="10"/>
      <c r="M55" s="10"/>
      <c r="N55" s="10"/>
      <c r="O55" s="10"/>
      <c r="P55" s="10"/>
      <c r="Q55" s="10"/>
      <c r="R55" s="10"/>
      <c r="S55" s="10"/>
    </row>
    <row r="56" spans="1:19" ht="12.75">
      <c r="A56" s="10"/>
      <c r="B56" s="10"/>
      <c r="C56" s="10"/>
      <c r="D56" s="10"/>
      <c r="E56" s="10"/>
      <c r="F56" s="10"/>
      <c r="G56" s="10"/>
      <c r="H56" s="10"/>
      <c r="I56" s="10"/>
      <c r="J56" s="10"/>
      <c r="K56" s="10"/>
      <c r="L56" s="10"/>
      <c r="M56" s="10"/>
      <c r="N56" s="10"/>
      <c r="O56" s="10"/>
      <c r="P56" s="10"/>
      <c r="Q56" s="10"/>
      <c r="R56" s="10"/>
      <c r="S56" s="10"/>
    </row>
  </sheetData>
  <sheetProtection sheet="1"/>
  <mergeCells count="46">
    <mergeCell ref="A17:A20"/>
    <mergeCell ref="B17:E17"/>
    <mergeCell ref="B18:E18"/>
    <mergeCell ref="B19:E19"/>
    <mergeCell ref="A7:A10"/>
    <mergeCell ref="B8:E8"/>
    <mergeCell ref="B9:E9"/>
    <mergeCell ref="A12:A15"/>
    <mergeCell ref="B12:E12"/>
    <mergeCell ref="B13:E13"/>
    <mergeCell ref="H28:H31"/>
    <mergeCell ref="B29:E29"/>
    <mergeCell ref="F29:G29"/>
    <mergeCell ref="A23:A26"/>
    <mergeCell ref="B23:E23"/>
    <mergeCell ref="B24:E24"/>
    <mergeCell ref="B25:E25"/>
    <mergeCell ref="B26:E26"/>
    <mergeCell ref="B28:E28"/>
    <mergeCell ref="B14:E14"/>
    <mergeCell ref="B35:E35"/>
    <mergeCell ref="B36:E36"/>
    <mergeCell ref="B37:E37"/>
    <mergeCell ref="A35:A37"/>
    <mergeCell ref="I29:L29"/>
    <mergeCell ref="B30:E30"/>
    <mergeCell ref="I30:L30"/>
    <mergeCell ref="B31:E31"/>
    <mergeCell ref="A28:A31"/>
    <mergeCell ref="B48:E48"/>
    <mergeCell ref="B49:E49"/>
    <mergeCell ref="A39:A42"/>
    <mergeCell ref="B39:E39"/>
    <mergeCell ref="B40:E40"/>
    <mergeCell ref="B41:E41"/>
    <mergeCell ref="B42:E42"/>
    <mergeCell ref="A51:A54"/>
    <mergeCell ref="B51:E51"/>
    <mergeCell ref="B52:E52"/>
    <mergeCell ref="B53:E53"/>
    <mergeCell ref="B54:E54"/>
    <mergeCell ref="A44:A49"/>
    <mergeCell ref="B44:E44"/>
    <mergeCell ref="B45:E45"/>
    <mergeCell ref="B46:E46"/>
    <mergeCell ref="B47:E47"/>
  </mergeCells>
  <printOptions horizontalCentered="1"/>
  <pageMargins left="0.7874015748031497" right="0.5905511811023623" top="0.5905511811023623" bottom="0.5905511811023623" header="0.5118110236220472" footer="0.5118110236220472"/>
  <pageSetup horizontalDpi="600" verticalDpi="600" orientation="portrait" paperSize="9" r:id="rId1"/>
  <headerFooter alignWithMargins="0">
    <oddFooter>&amp;L&amp;6File: &amp;"Arial,Kursiv"&amp;F.xls&amp;C&amp;6Rev.: 07/Oct-02-2007&amp;R&amp;6TD-QT-L, H. Wendel</oddFooter>
  </headerFooter>
</worksheet>
</file>

<file path=xl/worksheets/sheet6.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11.421875" defaultRowHeight="12.75"/>
  <sheetData>
    <row r="1" ht="15.75">
      <c r="A1" s="4" t="s">
        <v>13</v>
      </c>
    </row>
    <row r="3" ht="12.75">
      <c r="A3" t="s">
        <v>3</v>
      </c>
    </row>
    <row r="4" ht="12.75">
      <c r="A4" t="s">
        <v>2</v>
      </c>
    </row>
    <row r="6" ht="12.75">
      <c r="A6" t="s">
        <v>4</v>
      </c>
    </row>
    <row r="8" ht="12.75">
      <c r="A8" t="s">
        <v>5</v>
      </c>
    </row>
    <row r="9" ht="12.75">
      <c r="A9" t="s">
        <v>6</v>
      </c>
    </row>
    <row r="11" ht="12.75">
      <c r="A11" t="s">
        <v>16</v>
      </c>
    </row>
    <row r="12" ht="12.75">
      <c r="A12" t="s">
        <v>17</v>
      </c>
    </row>
    <row r="13" ht="12.75">
      <c r="A13" t="s">
        <v>7</v>
      </c>
    </row>
    <row r="15" ht="12.75">
      <c r="A15" t="s">
        <v>21</v>
      </c>
    </row>
    <row r="16" ht="12.75">
      <c r="A16" t="s">
        <v>22</v>
      </c>
    </row>
    <row r="18" ht="12.75">
      <c r="A18" t="s">
        <v>8</v>
      </c>
    </row>
    <row r="19" ht="12.75">
      <c r="A19" t="s">
        <v>9</v>
      </c>
    </row>
    <row r="20" ht="12.75">
      <c r="A20" t="s">
        <v>14</v>
      </c>
    </row>
    <row r="21" ht="12.75">
      <c r="A21" t="s">
        <v>15</v>
      </c>
    </row>
    <row r="23" ht="12.75">
      <c r="A23" s="2" t="s">
        <v>10</v>
      </c>
    </row>
    <row r="24" ht="12.75">
      <c r="A24" s="2" t="s">
        <v>11</v>
      </c>
    </row>
    <row r="25" ht="12.75">
      <c r="A25" s="2" t="s">
        <v>12</v>
      </c>
    </row>
    <row r="26" ht="12.75">
      <c r="A26" s="3"/>
    </row>
    <row r="27" ht="15.75">
      <c r="A27" s="4" t="s">
        <v>18</v>
      </c>
    </row>
    <row r="29" ht="12.75">
      <c r="A29" t="s">
        <v>30</v>
      </c>
    </row>
    <row r="30" ht="12.75">
      <c r="A30" t="s">
        <v>31</v>
      </c>
    </row>
    <row r="32" ht="12.75">
      <c r="A32" t="s">
        <v>32</v>
      </c>
    </row>
    <row r="33" ht="12.75">
      <c r="A33" t="s">
        <v>19</v>
      </c>
    </row>
    <row r="35" ht="12.75">
      <c r="A35" t="s">
        <v>20</v>
      </c>
    </row>
    <row r="36" ht="12.75">
      <c r="A36" t="s">
        <v>23</v>
      </c>
    </row>
    <row r="37" ht="12.75">
      <c r="A37" t="s">
        <v>33</v>
      </c>
    </row>
    <row r="38" ht="12.75">
      <c r="A38" t="s">
        <v>24</v>
      </c>
    </row>
    <row r="39" ht="12.75">
      <c r="A39" t="s">
        <v>25</v>
      </c>
    </row>
    <row r="40" ht="12.75">
      <c r="A40" t="s">
        <v>26</v>
      </c>
    </row>
    <row r="42" ht="12.75">
      <c r="A42" t="s">
        <v>28</v>
      </c>
    </row>
    <row r="43" ht="12.75">
      <c r="A43" t="s">
        <v>27</v>
      </c>
    </row>
    <row r="44" ht="12.75">
      <c r="A44" t="s">
        <v>29</v>
      </c>
    </row>
    <row r="45" ht="12.75">
      <c r="A45" t="s">
        <v>34</v>
      </c>
    </row>
    <row r="47" ht="12.75">
      <c r="A47" s="2" t="s">
        <v>36</v>
      </c>
    </row>
    <row r="48" ht="12.75">
      <c r="A48" s="2" t="s">
        <v>35</v>
      </c>
    </row>
  </sheetData>
  <sheetProtection password="C98D" sheet="1" objects="1" scenarios="1"/>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&amp;L&amp;6File: &amp;"Arial,Kursiv"&amp;F.xls&amp;C&amp;6Rev.: 07/July 23, 2007&amp;R&amp;6erstellt: TD-QT-L</oddFooter>
  </headerFooter>
</worksheet>
</file>

<file path=xl/worksheets/sheet7.xml><?xml version="1.0" encoding="utf-8"?>
<worksheet xmlns="http://schemas.openxmlformats.org/spreadsheetml/2006/main" xmlns:r="http://schemas.openxmlformats.org/officeDocument/2006/relationships">
  <dimension ref="B2:B2"/>
  <sheetViews>
    <sheetView zoomScalePageLayoutView="0" workbookViewId="0" topLeftCell="A1">
      <selection activeCell="B3" sqref="B3"/>
    </sheetView>
  </sheetViews>
  <sheetFormatPr defaultColWidth="11.421875" defaultRowHeight="12.75"/>
  <sheetData>
    <row r="2" ht="12.75">
      <c r="B2" t="e">
        <f>IF('Deviation Request'!C4="x","Abweicherlaubnis",IF('Deviation Request'!#REF!="x","Sonderfreigabe",""))</f>
        <v>#REF!</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WendelH</dc:creator>
  <cp:keywords/>
  <dc:description/>
  <cp:lastModifiedBy>Schmidt, Marco</cp:lastModifiedBy>
  <cp:lastPrinted>2016-08-03T05:21:44Z</cp:lastPrinted>
  <dcterms:created xsi:type="dcterms:W3CDTF">2005-07-14T12:26:54Z</dcterms:created>
  <dcterms:modified xsi:type="dcterms:W3CDTF">2019-03-04T12:21:00Z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art">
    <vt:lpwstr>Formblatt Lieferant</vt:lpwstr>
  </property>
  <property fmtid="{D5CDD505-2E9C-101B-9397-08002B2CF9AE}" pid="3" name="Order">
    <vt:lpwstr>1100.00000000000</vt:lpwstr>
  </property>
</Properties>
</file>